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firstSheet="1" activeTab="2"/>
  </bookViews>
  <sheets>
    <sheet name="StartUp" sheetId="4" state="veryHidden" r:id="rId1"/>
    <sheet name="附件1-整合资金计划表" sheetId="1" r:id="rId2"/>
    <sheet name="附件2-项目计划表" sheetId="2" r:id="rId3"/>
    <sheet name="Sheet2" sheetId="3" r:id="rId4"/>
  </sheets>
  <definedNames>
    <definedName name="_xlnm._FilterDatabase" localSheetId="2" hidden="1">'附件2-项目计划表'!$A$4:$L$85</definedName>
    <definedName name="_xlnm.Print_Area" localSheetId="1">'附件1-整合资金计划表'!$A$1:$I$61</definedName>
    <definedName name="_xlnm.Print_Titles" localSheetId="1">'附件1-整合资金计划表'!$1:$5</definedName>
    <definedName name="_xlnm.Print_Titles" localSheetId="2">'附件2-项目计划表'!$1:$4</definedName>
    <definedName name="_xlnm.Print_Area" localSheetId="2">'附件2-项目计划表'!$A$1:$H$84</definedName>
  </definedNames>
  <calcPr calcId="144525"/>
</workbook>
</file>

<file path=xl/sharedStrings.xml><?xml version="1.0" encoding="utf-8"?>
<sst xmlns="http://schemas.openxmlformats.org/spreadsheetml/2006/main" count="448">
  <si>
    <t>附件1</t>
  </si>
  <si>
    <t>2018年和政县财政涉农资金统筹整合表</t>
  </si>
  <si>
    <t>单位：万元</t>
  </si>
  <si>
    <t>序号</t>
  </si>
  <si>
    <t>财政资金名称</t>
  </si>
  <si>
    <t>纳入统筹整合资金的总规模</t>
  </si>
  <si>
    <t>计划整合规模</t>
  </si>
  <si>
    <t>占比</t>
  </si>
  <si>
    <t>资金规模</t>
  </si>
  <si>
    <t>对应文号</t>
  </si>
  <si>
    <t>合计</t>
  </si>
  <si>
    <t>一</t>
  </si>
  <si>
    <t>中央财政合计</t>
  </si>
  <si>
    <t>中央财政专项扶贫资金</t>
  </si>
  <si>
    <t>甘财农二（2017）101号
甘财农二（2018）53号
甘财农二（2017）100号
甘财农二（2017）94号
甘财农二（2018）51号</t>
  </si>
  <si>
    <t>水利发展资金</t>
  </si>
  <si>
    <t xml:space="preserve">甘财农二(2017)82号
  </t>
  </si>
  <si>
    <t>农业生产发展资金</t>
  </si>
  <si>
    <t>总规模(A,包含该项资金的全部支出方向)</t>
  </si>
  <si>
    <t>其中（B）:</t>
  </si>
  <si>
    <t>★耕地地力保护补贴(B1)</t>
  </si>
  <si>
    <t>甘财农一(2017)116号</t>
  </si>
  <si>
    <t>★农机购置补贴(B2)</t>
  </si>
  <si>
    <t>甘财农一(2017)126号
甘财农一(2017)133号</t>
  </si>
  <si>
    <t>★支持适度规模经营（农业信贷担保体系建设运营）(B3)</t>
  </si>
  <si>
    <t>★有机肥替代(B4)</t>
  </si>
  <si>
    <t>★农机深耕深松(B5)</t>
  </si>
  <si>
    <t>★耕地休耕(B6)</t>
  </si>
  <si>
    <t>扣除B后的资金规模（C=A-B）</t>
  </si>
  <si>
    <t>林业改革发展资金</t>
  </si>
  <si>
    <t>甘财农一(2017)63号
甘财农一(2017)136号</t>
  </si>
  <si>
    <t>其中（B）：★天然林保护管理（天保工程区管护、天然林停伐管护）</t>
  </si>
  <si>
    <t>甘财农一(2017)136号</t>
  </si>
  <si>
    <t>农业综合开发补助资金</t>
  </si>
  <si>
    <t>甘财农发(2017)10号
甘财农发(2017)12号</t>
  </si>
  <si>
    <t>农村综合改革转移支付</t>
  </si>
  <si>
    <t>甘财农一(2017)114号
甘财农一(2018)26号
甘财农一(2018)44号</t>
  </si>
  <si>
    <t>新增建设用地土地有偿使用费安排的高标准基本农田建设补助资金</t>
  </si>
  <si>
    <t>甘财经二(2017)151号</t>
  </si>
  <si>
    <t>农村环境连片整治示范资金</t>
  </si>
  <si>
    <t>甘财经二(2017)136号
甘财经二(2018)57号</t>
  </si>
  <si>
    <t>车辆购置税收入补助地方用于一般公路建设项目资金（支持农村公路部分）</t>
  </si>
  <si>
    <t>甘财经二(2017)167号
甘财经二(2018)88号</t>
  </si>
  <si>
    <t>农村危房改造补助资金</t>
  </si>
  <si>
    <t>甘财综(2017)108号
甘财综(2018)47号</t>
  </si>
  <si>
    <t>中央专项彩票公益金支持扶贫资金</t>
  </si>
  <si>
    <t>产粮大县奖励资金</t>
  </si>
  <si>
    <t>生猪（牛羊）调出大县奖励资金（省级统筹部分）</t>
  </si>
  <si>
    <t>农业资源及生态保护补助资金（对农民的直接补贴除外）</t>
  </si>
  <si>
    <t>甘财农一(2018)78号</t>
  </si>
  <si>
    <t>服务业发展专项资金（支持新农村现代流通服务网络工程部分）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</si>
  <si>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</si>
  <si>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</si>
  <si>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小  计</t>
  </si>
  <si>
    <t>⑸以工代赈示范工程中央基建投资</t>
  </si>
  <si>
    <t>甘财经一(2018)120号</t>
  </si>
  <si>
    <t>⑹农村饮水安全巩固提升工程中央基建投资</t>
  </si>
  <si>
    <t>甘财经一(2018)33号</t>
  </si>
  <si>
    <t>⑺规模化大型沼气工程中央基建投资</t>
  </si>
  <si>
    <t>⑽种养业循环一体化项目中央基建投资</t>
  </si>
  <si>
    <t>甘财经一(2018)103号</t>
  </si>
  <si>
    <t>二</t>
  </si>
  <si>
    <t>省级财政资金小计</t>
  </si>
  <si>
    <t>发展资金省级资金</t>
  </si>
  <si>
    <t>甘财农二（2018）69号
甘财农二（2018）79号
甘财农二（2018）60号
甘财农二（2018）62号
甘财金（2018）16号
甘财科（2018）74
甘财科（2018）130</t>
  </si>
  <si>
    <t>“两州一市”省级资金</t>
  </si>
  <si>
    <t>甘财农二(2017)101号</t>
  </si>
  <si>
    <t>少数民族发展省级资金</t>
  </si>
  <si>
    <t>以工代赈省级资金</t>
  </si>
  <si>
    <t>甘财农二(2018)11号</t>
  </si>
  <si>
    <t>①农田水利设施建设省级资金、②山洪灾害防治省级资金</t>
  </si>
  <si>
    <t xml:space="preserve">
甘财农二(2017)99号  
</t>
  </si>
  <si>
    <t>农民专业合作社省级资金</t>
  </si>
  <si>
    <t>甘财农一(2017)124号</t>
  </si>
  <si>
    <t>①测土配方补助资金省级资金、②耕地保护与质量提升补助省级资金</t>
  </si>
  <si>
    <t>甘财农一(2018)1号</t>
  </si>
  <si>
    <t>农业综合开发省级资金</t>
  </si>
  <si>
    <t>甘财农发(2017)12号 
甘财农发(2017)13号  
甘财农发(2018)3号  
甘财农发(2018)4号   
甘财农发(2018)6号 
甘财农发(2018)7号</t>
  </si>
  <si>
    <t>农村综合改革示范点省级资金和村级公益事业建设一事一议奖补省级资金</t>
  </si>
  <si>
    <t>土地开发治理项目省级资金</t>
  </si>
  <si>
    <t>农村环境综合治理示范和规模化畜禽养殖省级资金</t>
  </si>
  <si>
    <t>甘财经二(2017)137号
甘财经二(2018)57号</t>
  </si>
  <si>
    <t>农村危房改造省级资金</t>
  </si>
  <si>
    <t xml:space="preserve">甘财综(2017)108号    
甘财综(2018)28号             甘财综(2018)47号  </t>
  </si>
  <si>
    <t>三</t>
  </si>
  <si>
    <t>市级财政资金小计</t>
  </si>
  <si>
    <t>产业发展资金</t>
  </si>
  <si>
    <t>临州财预（2018）29号</t>
  </si>
  <si>
    <t>以奖代补资金</t>
  </si>
  <si>
    <t>临州财预（2018）27号</t>
  </si>
  <si>
    <t>四</t>
  </si>
  <si>
    <t>县级财政资金小计</t>
  </si>
  <si>
    <t>村级公益事业建设一事一议奖补县级配套资金</t>
  </si>
  <si>
    <t>和财发（2018）95号</t>
  </si>
  <si>
    <t>县级财力</t>
  </si>
  <si>
    <t>项目结余资金（下达2018年农村扶贫公路中央投资预算53.36万元、下达城乡义务教育均衡发展薄改补助资金1.32万元、下达2018年民族地区经济建设资金3万元、下达2018年第一批省级旅游产业发展专项资金129.87万元、下达2018年第一批省级旅游产业发展专项资金16万元）</t>
  </si>
  <si>
    <t>甘财经一（2018）45号、120号，临州财预（2018）13号，甘财农二（2018）13号</t>
  </si>
  <si>
    <t>厦门市东西部扶贫协作资金</t>
  </si>
  <si>
    <t>临州财农（2018）113号、130号、99号</t>
  </si>
  <si>
    <t>说明：★不予以整合</t>
  </si>
  <si>
    <t>附件2</t>
  </si>
  <si>
    <t>2018年和政县统筹整合资金项目计划表</t>
  </si>
  <si>
    <t>项目名称</t>
  </si>
  <si>
    <t>建设地点</t>
  </si>
  <si>
    <t>建设内容</t>
  </si>
  <si>
    <t>投资规模</t>
  </si>
  <si>
    <t>建设起止年限</t>
  </si>
  <si>
    <t>扶贫效益</t>
  </si>
  <si>
    <t>责任单位</t>
  </si>
  <si>
    <t>合  计</t>
  </si>
  <si>
    <t>农村基础设施</t>
  </si>
  <si>
    <t>（一）</t>
  </si>
  <si>
    <t>道路硬化改造项目</t>
  </si>
  <si>
    <t>硬化道路246.84公里，改善公路路网29.33公里，县乡道路安装防护栏、减速带等35公里。</t>
  </si>
  <si>
    <t>2018年和政县财政局一事一议财政奖补项目</t>
  </si>
  <si>
    <t>马家堡镇张湾村、小河村、团咀村，买家集镇牙塘村、民主村、买家集村，三十里铺镇碑滩村、陈家咀村、洒麻浪村、闵家村，罗家集镇三岔沟村、裴家台村、罗家集村、联合村，达浪乡达浪村、郑家坪村、杨马族村，梁家寺乡大何家村、友好村、杨仲家村，新庄乡关滩沟村、何马家村，城关镇后寨子村、教场村、麻藏村，陈家集镇贾百户村、陈家集村，三合镇尕新庄村、二甲村，松鸣镇车巴村、扁坡村、新集村，新营镇尕庄村</t>
  </si>
  <si>
    <t>村硬化入户巷路91.33公里27400平方米，其中：
张湾村1.2公里3600平方米；中庄村2.33公里7000平方米；小河村1公里3000平方米；团咀村2公里6000平方米；牙塘村2.23公里6600平方米；民主村0.67公里2000平方米；买家集村2公里6000平方米；碑滩村2.01公里6200平方米；陈家咀村1.2公里3600平方米；三十里铺村2公里6000平方米；洒麻浪村2公里6000平方米；闵家村2.2公里6600平方米；三岔沟村3公里9000平方米；裴家台村1.67公里5000平方米；罗家集村3.33公里10000平方米；联合村4公里12000平方米；达浪村1.33公里4000平方米；郑家坪村5公里15000平方米；杨马族村1公里3000平方米；大何家村2.5公里7500平方米；友好村3公里9000平方米；杨仲家村2.33公里7000平方米；关滩沟村2.67公里8000平方米；何马家村2.67公里8000平方米；后寨子村2公里6000平方米；教场村3公里6000平方米；麻藏村7.5公里22500平方米；贾百户村2.73公里8200平方米；陈家集村6公里18000平方米；尕新庄村1.17公里35000平方米；二甲村6公里18000平方米；车巴村4.67公里14000平方米；扁坡村2公里6000平方米；新集村3公里9000平方米；尕庄村1公里3000平方米。</t>
  </si>
  <si>
    <t>2018.06-2018.10</t>
  </si>
  <si>
    <t>解决86279人出行难问题，进一步改善群众生产生活条件。</t>
  </si>
  <si>
    <t>县财政局</t>
  </si>
  <si>
    <t>2018年和政县道路硬化项目</t>
  </si>
  <si>
    <t>梁家寺乡大马家村、赵家沟村、马家村，三十里铺镇洒麻浪村、马牧沟村，新庄乡关滩沟村、草滩村，买家集镇牙塘村，马家堡镇脖项村、马集村，罗家集镇裴家台村、联合村</t>
  </si>
  <si>
    <t>硬化道路23.137公里80918平方米，其中：
赵家沟村2.87公里10045平方米；
马家村1.826公里6391平方米；
洒麻浪村1.865公里6528平方米；
马牧沟村1.635公里5723平方米；
关滩沟村3.26公里11410平方米；
草滩村1.7公里5950平方米；
牙塘村1.778公里6223平方米；
脖项村1.82公里6370平方米；
马集村2.24公里7840平方米；
裴家台村1.425公里4988平方米；
联合村2.7公里9450平方米。</t>
  </si>
  <si>
    <t>2018.05-2018.12</t>
  </si>
  <si>
    <t>解决3516人出行困难问题。</t>
  </si>
  <si>
    <t>县发改局</t>
  </si>
  <si>
    <t>2018年-2019年“畅返不畅”道路硬化工程</t>
  </si>
  <si>
    <t>城关镇梁家庄至前山、林家沟至洒拉崖、黄家庄至尕庄，松鸣镇吊滩至康和路，马家堡镇马家堡至腰沟、脖项至大坪，三十里铺镇马牧沟村、大坪村、洒麻浪村，三合镇广通桥至郑家坪</t>
  </si>
  <si>
    <t>硬化道路29.886公里，其中：
梁家庄-前山3.1公里；
马家堡-腰沟3公里；
广通桥-李家坪3.828公里；
黄家庄-尕庄1.6公里；
林家沟-洒拉崖0.9公里；
兰郎路-洒麻浪1.8公里；
兰郎路-大坪7.661公里；
兰郎路-马牧沟2.497公里；
脖项-大坪2公里；
康和路-吊滩0.5公里；
陈家集-南阳山3公里。</t>
  </si>
  <si>
    <t>2018.09-2019.06</t>
  </si>
  <si>
    <t>提高交通畅通，解决群众行路难问题，优化美化农村环境建设。</t>
  </si>
  <si>
    <t>县交通局</t>
  </si>
  <si>
    <t>罗家集镇联合村、马家堡镇中庄村及新农村、新营镇大庄村、三十里铺镇南阳山村通社道路硬化工程</t>
  </si>
  <si>
    <t>罗家集镇联合村、马家堡镇中庄村及新农村、新营镇大庄村、三十里铺镇南阳山村</t>
  </si>
  <si>
    <t>硬化道路6.983公里25685平方米，其中：
罗家集镇联合村1.1公里3850平方米；
马家堡镇中庄村及新农村1.783公里5985平方米；
新营镇大庄村3公里12000平方米；
三十里铺镇南阳山村1.1公里3850平方米。</t>
  </si>
  <si>
    <t>2018.07-2018.09</t>
  </si>
  <si>
    <t>解决罗家集镇联合村、马家堡镇中庄村及新农村、新营镇大庄村、三十里铺镇南阳山村群众行路难问题。</t>
  </si>
  <si>
    <t>县民宗局</t>
  </si>
  <si>
    <t>贫困村入户路硬化项目</t>
  </si>
  <si>
    <t>卜家庄乡前坪村、吊湾村，新庄乡腰套村、中良村，三十里铺镇大坪村、陈家咀村、大路村，罗家集镇大滩村，松鸣镇桦林村，新营镇山城村，梁家寺乡大何家村、赵家沟村、大干沟村，马家堡镇脖项村</t>
  </si>
  <si>
    <t xml:space="preserve">硬化村社道路94.834公里254142平方米，其中：
卜家庄乡前坪村5.457公里13642平方米；
新庄乡腰套村3.896公里11083平方米；
三十里铺镇大坪村17.385公里46130平方米；
三十里铺镇陈家咀村4.48公里13195平方米；
罗家集镇大滩村13.97公里32425平方米；
新庄乡中良村11.06公里27350平方米；
松鸣镇桦林村16.271公里48813平方米；
新营镇山城村3.39公里8474平方米；
马家堡镇脖项村2.015公里5037平方米；
梁家寺乡大干沟村8.28公里23088平方米；
梁家寺乡大何家村2.07公里7245平方米；
梁家寺乡赵家沟村5.12公里14060平方米；
卜家庄乡吊湾村1.44公里3600平方米。
</t>
  </si>
  <si>
    <t>2018.03-2018.12</t>
  </si>
  <si>
    <t>有效解决了贫困户出行难问题，进一步便利了贫困户生产条件。</t>
  </si>
  <si>
    <t>县扶贫办</t>
  </si>
  <si>
    <t>农村公路路网改善项目</t>
  </si>
  <si>
    <t>城关镇、卜家庄乡、马家堡镇、罗家集镇</t>
  </si>
  <si>
    <t>改善城关镇、卜家庄乡、马家堡镇、罗家集镇三级公路29.33公里，修建路基工程、涵洞工程、排水工程、防护工程等。</t>
  </si>
  <si>
    <t>2018.01-2019.6</t>
  </si>
  <si>
    <t>为人民群众带来便利，提高交通畅通，优化美化农村环境建设</t>
  </si>
  <si>
    <t>2018年生命安全防护工程</t>
  </si>
  <si>
    <t>梁家寺乡、达浪乡、新庄乡、三十里铺镇</t>
  </si>
  <si>
    <t>在梁家寺乡、达浪乡、新庄乡、三十里铺镇县乡道路路边安装防护栏、减速带等35公里。</t>
  </si>
  <si>
    <t>2018.04-2018.12</t>
  </si>
  <si>
    <t>保障项目区群众出行生命安全</t>
  </si>
  <si>
    <t>巷路及场地硬化项目</t>
  </si>
  <si>
    <t>买家集镇</t>
  </si>
  <si>
    <r>
      <rPr>
        <sz val="10"/>
        <rFont val="宋体"/>
        <charset val="134"/>
      </rPr>
      <t>硬化买家集集镇道路0.67公里2000m</t>
    </r>
    <r>
      <rPr>
        <vertAlign val="superscript"/>
        <sz val="10"/>
        <rFont val="宋体"/>
        <charset val="134"/>
      </rPr>
      <t>2</t>
    </r>
  </si>
  <si>
    <t>2018.07-2018.12</t>
  </si>
  <si>
    <t>有效解决群众行路难问题及周边环境的美化</t>
  </si>
  <si>
    <t>县农发办</t>
  </si>
  <si>
    <t>（二）</t>
  </si>
  <si>
    <t>罗家集镇罗家集村大泉社至上坪社道路拓宽改造及铺砂工程</t>
  </si>
  <si>
    <t>罗家集镇罗家集村大泉社、上坪社</t>
  </si>
  <si>
    <t>道路拓宽改造及铺砂2公里。</t>
  </si>
  <si>
    <t>2018.03-2018.05</t>
  </si>
  <si>
    <t>解决罗家集镇罗家集村大泉社、上坪社群众行路难问题。</t>
  </si>
  <si>
    <t>（三）</t>
  </si>
  <si>
    <t>少数民族聚居村建设项目</t>
  </si>
  <si>
    <t>卜家庄乡松树村</t>
  </si>
  <si>
    <t>建设住房带帽1948.4米，围墙743.6米，加抗裂纤维上加混凝土脊瓦，沿主路外围墙安装砖雕41平方米、大门屋面采用仿古斜坡屋面。</t>
  </si>
  <si>
    <t>2018.05-2018.10</t>
  </si>
  <si>
    <t>可使松树村51户易地搬迁房屋具有少数民族特色，极大的改善该村居民住房条件。</t>
  </si>
  <si>
    <t>（四）</t>
  </si>
  <si>
    <t>危旧房改造项目</t>
  </si>
  <si>
    <t>改造四类重点对象危旧房495户，改造一般农户危房1299户。</t>
  </si>
  <si>
    <t>2018年农村危房改造</t>
  </si>
  <si>
    <t>三合镇、陈家集镇、梁家寺乡、马家堡镇、罗家集镇、城关镇、买家集镇、新营镇、新庄乡、松鸣镇、卜家庄乡、达浪乡、三十里铺镇</t>
  </si>
  <si>
    <t>1.改造495户四类重点对象危房，每户补助2.5万元，其中：卜家庄乡42户、陈家集镇45户、城关镇14户、达浪乡29户、梁家寺乡34户、罗家集镇13户、马家堡镇26户、买家集镇15户、三合镇12户、三十里铺镇46户、松鸣镇88户、新营镇57户、新庄乡74户；
2.改造986户一般农户危房，每户补助1万元，其中：卜家庄乡57户、陈家集镇75户、城关镇32户、达浪乡145户、梁家寺乡58户、罗家集镇10户、马家堡镇34户、买家集镇55户、三合镇35户、三十里铺镇93户、松鸣镇183户、新营镇160户、新庄乡49户。</t>
  </si>
  <si>
    <t>2018.03-2018.10</t>
  </si>
  <si>
    <t>解决了1481户户困难群众的住房问题。</t>
  </si>
  <si>
    <t>县住建局</t>
  </si>
  <si>
    <t>贫困户危旧房改造项目</t>
  </si>
  <si>
    <t>卜家庄乡、陈家集镇、城关镇、达浪乡、梁家寺乡、罗家集镇、马家堡镇、买家集镇、三合镇、三十里铺镇、松鸣镇、新营镇、新庄乡。</t>
  </si>
  <si>
    <t>对313户贫困户实施危房改造补助，每户补助1万元。其中：卜家庄乡46户、陈家集镇34户、城关镇5户、达浪乡25户、梁家寺乡34户、罗家集镇21户、马家堡镇7户、买家集镇23户、三合镇14户、三十里铺镇25户、松鸣镇24户、新营镇13户、新庄乡42户。</t>
  </si>
  <si>
    <t>帮助解决313户贫困户住房难的问题。</t>
  </si>
  <si>
    <t>（五）</t>
  </si>
  <si>
    <t>农业综合开发基础设施建设项目</t>
  </si>
  <si>
    <t>巷道硬化工程15.79Km，C25边沟盖板908块，涵洞新建8道，横向边沟涵6道等其他基础设施。</t>
  </si>
  <si>
    <t>买家集镇古鲁山村农村基础设施建设项目</t>
  </si>
  <si>
    <t>买家集镇古鲁山村</t>
  </si>
  <si>
    <r>
      <rPr>
        <sz val="10"/>
        <color theme="1"/>
        <rFont val="宋体"/>
        <charset val="134"/>
        <scheme val="minor"/>
      </rPr>
      <t>巷道硬化工程9.84Km，18cm水泥混凝土面层26762m</t>
    </r>
    <r>
      <rPr>
        <vertAlign val="superscript"/>
        <sz val="10"/>
        <color theme="1"/>
        <rFont val="宋体"/>
        <charset val="134"/>
        <scheme val="minor"/>
      </rPr>
      <t>2</t>
    </r>
    <r>
      <rPr>
        <sz val="10"/>
        <color theme="1"/>
        <rFont val="宋体"/>
        <charset val="134"/>
        <scheme val="minor"/>
      </rPr>
      <t>、10cm天然砂砾垫层26762m</t>
    </r>
    <r>
      <rPr>
        <vertAlign val="superscript"/>
        <sz val="10"/>
        <color theme="1"/>
        <rFont val="宋体"/>
        <charset val="134"/>
        <scheme val="minor"/>
      </rPr>
      <t>2</t>
    </r>
    <r>
      <rPr>
        <sz val="10"/>
        <color theme="1"/>
        <rFont val="宋体"/>
        <charset val="134"/>
        <scheme val="minor"/>
      </rPr>
      <t>，路基土方8847.0m³，C20砼边沟6.320km、2180.4m³，C25边沟盖板192块，涵洞新建3道，横向边沟涵5道，M7.5浆砌片石内挡墙1.388km、2726.07m³，M7.5浆砌片石路堤墙0.030km、76.47m³，M7.5浆砌片石路肩墙0.140km、563.63m³。</t>
    </r>
  </si>
  <si>
    <t>2018.06-2018.12</t>
  </si>
  <si>
    <t>彻底解决当地群众出行问题，改善该村环境美化亮化。促进当地经济发展，贯彻建设新农村及小康村的原则，本项目的实施是非常必要的。项目建成可以使该路更方便当地群众的出行，有效改善沿线人民的生活环境，促进当地经济发展。</t>
  </si>
  <si>
    <t>松鸣镇狼土泉村农村基础设施建设项目</t>
  </si>
  <si>
    <t>松鸣镇狼土泉村</t>
  </si>
  <si>
    <r>
      <rPr>
        <sz val="10"/>
        <color theme="1"/>
        <rFont val="宋体"/>
        <charset val="134"/>
        <scheme val="minor"/>
      </rPr>
      <t>巷道硬化工程1.696Km，18cm水泥混凝土面层3701m</t>
    </r>
    <r>
      <rPr>
        <vertAlign val="superscript"/>
        <sz val="10"/>
        <color theme="1"/>
        <rFont val="宋体"/>
        <charset val="134"/>
        <scheme val="minor"/>
      </rPr>
      <t>2</t>
    </r>
    <r>
      <rPr>
        <sz val="10"/>
        <color theme="1"/>
        <rFont val="宋体"/>
        <charset val="134"/>
        <scheme val="minor"/>
      </rPr>
      <t>、16cm水泥混凝土面层778m2,10cm天然砂砾垫层4479m2，桥头引道0.281km、18cm水泥混凝土面层873m</t>
    </r>
    <r>
      <rPr>
        <vertAlign val="superscript"/>
        <sz val="10"/>
        <color theme="1"/>
        <rFont val="宋体"/>
        <charset val="134"/>
        <scheme val="minor"/>
      </rPr>
      <t>2</t>
    </r>
    <r>
      <rPr>
        <sz val="10"/>
        <color theme="1"/>
        <rFont val="宋体"/>
        <charset val="134"/>
        <scheme val="minor"/>
      </rPr>
      <t>、16cm水泥稳定砂砾基层648m</t>
    </r>
    <r>
      <rPr>
        <vertAlign val="superscript"/>
        <sz val="10"/>
        <color theme="1"/>
        <rFont val="宋体"/>
        <charset val="134"/>
        <scheme val="minor"/>
      </rPr>
      <t>2</t>
    </r>
    <r>
      <rPr>
        <sz val="10"/>
        <color theme="1"/>
        <rFont val="宋体"/>
        <charset val="134"/>
        <scheme val="minor"/>
      </rPr>
      <t>、10cm天然砂砾垫层1008m2，路基土方1329m³，C20砼边沟6.262km、2160.39m³，C25边沟盖板716块，涵洞新建3道，横向边沟涵1道，M7.5浆砌片石驳岸墙0.4km、1700m³，桥梁1-10m普通钢筋砼空心板桥2座，桥长46.12m。</t>
    </r>
  </si>
  <si>
    <t>2018年和政县农村道路基础设施建设项目</t>
  </si>
  <si>
    <t>松鸣镇狼土泉村，买家集镇古鲁山村，新庄乡峡门村、前进村、中良村</t>
  </si>
  <si>
    <r>
      <rPr>
        <sz val="9"/>
        <color theme="1"/>
        <rFont val="宋体"/>
        <charset val="134"/>
      </rPr>
      <t>狼土泉村巷路硬化1.95km;车巴村巷路硬化1.625km；狼土泉村排水渠1840m，涵洞1道；古鲁山村修建混凝土边沟100m,浆砌片石路肩墙15m，混凝土路面48m</t>
    </r>
    <r>
      <rPr>
        <vertAlign val="superscript"/>
        <sz val="9"/>
        <color theme="1"/>
        <rFont val="宋体"/>
        <charset val="134"/>
      </rPr>
      <t>2</t>
    </r>
    <r>
      <rPr>
        <sz val="9"/>
        <color theme="1"/>
        <rFont val="宋体"/>
        <charset val="134"/>
      </rPr>
      <t>，维修水毁涵洞口一处；两关集村修建边沟400m，涵洞2道，混凝土路面111m2；石咀村修建浆砌片石防护墙520m；新庄乡峡门村、前进村、中良村修建钢筋混凝土盖板涵5道。</t>
    </r>
  </si>
  <si>
    <t>和政县松鸣镇桦林村新农村基础设施建设项目</t>
  </si>
  <si>
    <t>松鸣镇桦林村</t>
  </si>
  <si>
    <t>新农村墙面粉刷5200平方米、混凝土道牙栽植192米、巷路硬化0.68公里2026平方米。</t>
  </si>
  <si>
    <t>2018.08-2018.10</t>
  </si>
  <si>
    <t>改善村容村貌、提高村民生活质量。</t>
  </si>
  <si>
    <t>松鸣镇人民政府</t>
  </si>
  <si>
    <t>（六）</t>
  </si>
  <si>
    <t>人饮工程</t>
  </si>
  <si>
    <t>安装在线供水检测设备1套，新建配水管道5公里，村级管网8.6公里，人饮工程改造140户。</t>
  </si>
  <si>
    <t>和政县2018年度北部农村饮水安全巩固提升工程</t>
  </si>
  <si>
    <t>买家集镇镇团结村、新庄乡奋斗村等13个乡（镇）122个行政村</t>
  </si>
  <si>
    <t>对标准偏低、规模偏小的已建供水工程进行改造、配套、升级、联网，以及水源保护、水质监测等，千吨万人水厂安装在线检测设备1套。</t>
  </si>
  <si>
    <t>2018.01-2018.12</t>
  </si>
  <si>
    <t>全面解决贫困人口饮水安全问题，进一步提高农村集中供水率、自来水普及率、供水保证率和水质达标率。</t>
  </si>
  <si>
    <t>县水电局</t>
  </si>
  <si>
    <t>马家堡镇供水管网改造工程</t>
  </si>
  <si>
    <t>马家堡镇</t>
  </si>
  <si>
    <t>对马家堡镇140户群众的人饮工程进行改造。</t>
  </si>
  <si>
    <t>改善了140户群众的饮水环境。</t>
  </si>
  <si>
    <t>梁家寺乡大干沟村供水管网改造工程</t>
  </si>
  <si>
    <t>梁家寺乡大干沟村</t>
  </si>
  <si>
    <t>新建配水管道5公里、村级管网8.6公里。</t>
  </si>
  <si>
    <t>2018.05-2018.07</t>
  </si>
  <si>
    <t>解决梁家寺乡大干沟村300余户群众吃水问题。</t>
  </si>
  <si>
    <t>（七）</t>
  </si>
  <si>
    <t>农田水利设施建设维修项目</t>
  </si>
  <si>
    <t>平整土地4334.7亩，硬化田间道路7298米，改建生产路37808米，新建生产路7660米，埋设管涵16座，高效节水灌溉0.3万亩，治理水土流失面积23.47平方公里，中小河流治理河长8公里，新建排洪渠0.2公里，维修桥梁3座，拆除重建桥梁4座，新建涵洞2座，抢修道路30公里，浇筑混凝土500平方米，埋设管涵20节，维修渠道0.568公里、护岸0.183km、河堤0.064k、截水墙0.032km、机耕路6km，掩埋钢管1.5吨等</t>
  </si>
  <si>
    <t>和政县三十里铺镇阴山村、张家沟村高标准农田建设项目</t>
  </si>
  <si>
    <t>三十里铺镇阴山村、张家沟村</t>
  </si>
  <si>
    <t>平整土地4334.7亩，硬化田间道路7298米，改建生产路37808米，新建生产路7660米，埋设管涵16座。</t>
  </si>
  <si>
    <t>提高土地利用率，增加农民收入，改善生态环境。</t>
  </si>
  <si>
    <t>县国土局</t>
  </si>
  <si>
    <t>和政县2018年度农田水利设施维修项目</t>
  </si>
  <si>
    <t>新庄乡前进村、大南岔河</t>
  </si>
  <si>
    <t>对新庄乡前进村、大南岔河开展水利工程维修养护。</t>
  </si>
  <si>
    <t>确保3万亩耕地正常灌溉。</t>
  </si>
  <si>
    <t>和政县2018年度高效节水灌溉项目</t>
  </si>
  <si>
    <t>城关镇杜家河村潘阳社、松鸣镇中心村富农花海、云发现代农业示范园、松鸣岩滑雪基地、铁公山</t>
  </si>
  <si>
    <t>开展高效节水灌溉0.3万亩。</t>
  </si>
  <si>
    <t>提高灌溉保证率，农业生产条件明显改善，农业综合生产能力明显提高，抗御自然灾害能力明显增强。</t>
  </si>
  <si>
    <t>和政县2018年度山洪灾害防治项目</t>
  </si>
  <si>
    <t>三十里铺镇大坪村等13个乡（镇）122个行政村</t>
  </si>
  <si>
    <t>在13个乡镇开展山洪灾害防治。</t>
  </si>
  <si>
    <t>提高贫困村对山洪灾害的防御能力和水平。</t>
  </si>
  <si>
    <t>和政县新庄乡鹿马沟水土流域综合治理工程</t>
  </si>
  <si>
    <t>新庄乡鹿马沟</t>
  </si>
  <si>
    <t>治理水土流失面积23.47平方公里。</t>
  </si>
  <si>
    <t>保护沿线耕地,保障群众的正常生产生活。</t>
  </si>
  <si>
    <t>和政县新营河苏家川至钢厂大桥段防洪工程</t>
  </si>
  <si>
    <t>新营河苏家川至钢厂大桥</t>
  </si>
  <si>
    <t>开展中小河流治理河长8公里。</t>
  </si>
  <si>
    <t>工程建成后，保护水土流失耕地0.78万亩，确保0.85万人的生命安全。</t>
  </si>
  <si>
    <t>陈家集村堤防工程</t>
  </si>
  <si>
    <t>陈家集镇陈家集村</t>
  </si>
  <si>
    <t>排洪渠0.2公里。</t>
  </si>
  <si>
    <t>改善群众的饮水环境，提高群众饮水质量。</t>
  </si>
  <si>
    <t>2018年水毁建设项目</t>
  </si>
  <si>
    <t>买家集镇、卜家庄乡、三舍镇、海螺专线</t>
  </si>
  <si>
    <t>维修桥梁1座、涵洞2座，抢修道路30公里、浇筑混凝土500平方米、埋设管涵20节。</t>
  </si>
  <si>
    <t>2018.09-2018.12</t>
  </si>
  <si>
    <t>全力保障了人民群众生命财产安全，将水毁损失降到最低。</t>
  </si>
  <si>
    <t>2018年水毁维修项目</t>
  </si>
  <si>
    <t>新营镇、马家堡镇、松鸣镇</t>
  </si>
  <si>
    <t>维修渠道0.568公里、护岸0.183km、河堤0.064k、截水墙0.032km、机耕路6km，掩埋钢管1.5吨等</t>
  </si>
  <si>
    <t>减少水土流失面积，增加项目区群众经济收入，提升贫困村群众应对暴洪灾害的防范能力，保护沿线耕地,保障群众的正常生产生活和生命安全。</t>
  </si>
  <si>
    <t>2018年危桥建设项目</t>
  </si>
  <si>
    <t>马家堡镇、三十里铺镇、新庄乡、城关镇、三合镇、新营镇</t>
  </si>
  <si>
    <t>拆除重建脖项桥、洒麻浪桥、光明桥、虎家桥，维修加固咀头桥、闫菜坪桥</t>
  </si>
  <si>
    <t>提高交通畅通，优化美化农村环境建设，便利群众出行</t>
  </si>
  <si>
    <t>（八）</t>
  </si>
  <si>
    <t>农村环境整治项目</t>
  </si>
  <si>
    <t>购置轮式户外垃圾桶50个、压缩式垃圾清运车2辆、压缩式垃圾车配套垃圾斗46个等。</t>
  </si>
  <si>
    <t>和政县2018年中央农村环境整治项目</t>
  </si>
  <si>
    <t>陈家集镇孟家村、上王家村</t>
  </si>
  <si>
    <t>1.轮式户外垃圾桶50个；2.压缩式垃圾清运车1辆；3.压缩式垃圾车配套垃圾斗46个；4.环境保护宣传栏1个、项目公示栏2个。</t>
  </si>
  <si>
    <t>2018.01-2018.09</t>
  </si>
  <si>
    <t>使项目村群众生活垃圾定点存放及时清运，农村环境面貌得到明显改善在污染减排工作中发挥了重要作用。</t>
  </si>
  <si>
    <t>县环保局</t>
  </si>
  <si>
    <t>和政县2018年贫困村环境综合整治项目</t>
  </si>
  <si>
    <t>压缩式垃圾清运车1辆；2.项目公示栏1个。</t>
  </si>
  <si>
    <t>使项目村群众生活垃圾定点存放及时清运，农村环境面貌得到明显改善，在污染减排工作中发挥了重要作用。</t>
  </si>
  <si>
    <t>（九）</t>
  </si>
  <si>
    <t>贫困林场基础设施建设项目</t>
  </si>
  <si>
    <t>大黑沟林场</t>
  </si>
  <si>
    <t>林区道路硬化740米，维修房屋6间，庭院硬化200平方米，维修大门一座，维修院墙20米，购置防火器材。</t>
  </si>
  <si>
    <t>改善贫困林场道路、房屋等基础设施，有利于开展林区安全生产、森林防火等工作。</t>
  </si>
  <si>
    <t>县林业局</t>
  </si>
  <si>
    <t>（十）</t>
  </si>
  <si>
    <t>贫困村村级活动场所建设项目</t>
  </si>
  <si>
    <t>包候家村、团咀村、宋家沟村、大坪村、梁家寺村、大马家村、杨仲家村、赵家沟村、何马家村、中心村</t>
  </si>
  <si>
    <t>对包候家村、团咀村、宋家沟村、大坪村、梁家寺村、大马家村、杨仲家村、赵家沟村、何马家村、中心村10个村的活动场所新建和维修改造，每个村补助资金30万元。</t>
  </si>
  <si>
    <t>改善贫困村村级办公条件，提高办公效率，方便群众办事，充分发挥基层战斗堡垒作用。</t>
  </si>
  <si>
    <t>县委组织部</t>
  </si>
  <si>
    <t>（十一）</t>
  </si>
  <si>
    <t>2018年国家旅游发展基金补助项目（旅游厕所补助）</t>
  </si>
  <si>
    <t>和政县滨河路、玉满园生态园、松鸣岩景区、三岔沟景区、富农花海鲁冰花公园、清风山庄</t>
  </si>
  <si>
    <t>新（改）建旅游厕所8座，其中：和政县滨河路段3座，玉满园生态园、松鸣岩景区、三岔沟景区、富农花海鲁冰花公园、清风山庄各1座。</t>
  </si>
  <si>
    <t>通过旅游厕所的新（改）建，进一步夯实了全县旅游业的基础。</t>
  </si>
  <si>
    <t>县旅游局</t>
  </si>
  <si>
    <t>（十二）</t>
  </si>
  <si>
    <t>2018年和政县美丽乡村建设项目</t>
  </si>
  <si>
    <t>松鸣镇狼土泉村、陈家集上王家村</t>
  </si>
  <si>
    <t>新建牌坊门1座、围墙236米、花坛154平方米、文化宣传墙558平方米、广场硬化1000平方米。</t>
  </si>
  <si>
    <t>2018.08-2019.09</t>
  </si>
  <si>
    <t>通过美丽乡村建设，改善周边1500人的人居环境，提高了群众的生活水平。</t>
  </si>
  <si>
    <t>松鸣镇人民政府、陈家集人民政府</t>
  </si>
  <si>
    <t>（十三）</t>
  </si>
  <si>
    <t>中小学标准化学校建设项目</t>
  </si>
  <si>
    <t>买家集、三十里铺、卜家庄乡、梁家寺乡、松鸣镇、新营乡、陈家集镇</t>
  </si>
  <si>
    <t>对买家集、三十里铺2所中学和卜家庄乡卜家庄学校、梁家寺乡山坪小学、松鸣镇国英小学、新营乡三坪小学、三十里铺镇大路小学、三十里铺镇祁家沟小学等6个贫困村小学，进行校园场地硬化约24900平方米，室内外粉刷约13200平方米，实施修建围墙、新建护坡、屋面防水等维护改造；在陈家集镇孟家村小学修建2册层12间324平方米教师宿舍楼一栋。</t>
  </si>
  <si>
    <t>通过加强贫困村教育基础设施建设，改善教育教学条件，提升教育水平。</t>
  </si>
  <si>
    <t>县扶贫办
县教育局</t>
  </si>
  <si>
    <t>农业产业发展</t>
  </si>
  <si>
    <t>到户项目</t>
  </si>
  <si>
    <t>扶持贫困户3231户，引进母牛2299头、母羊5446只、母猪147口，修建暖棚592座，种植中药材2003.7亩、林果75亩；扶持贫困户253户实施光伏扶贫项目。</t>
  </si>
  <si>
    <t>能繁母牛补贴</t>
  </si>
  <si>
    <t>三合镇、梁家寺乡、马家堡镇、罗家集镇、城关镇、买家集镇、新营镇、新庄乡、松鸣镇、卜家庄乡、达浪乡11个乡（镇）</t>
  </si>
  <si>
    <t>扶持贫困户1568户，引进母牛2299头，补贴1291.6万元，其中：城关镇47户63头34万元、梁家寺乡145户187头104.8万元、三合镇15户，25头13万元、马家堡镇54户130头62.6万元、达浪乡153户271头138.6万元、新营镇303户405头249.1万元新庄乡286户419头224.8万元、卜家庄乡174户300头154.4万元、松鸣镇36户42头23万元、买家集镇257户332头179万元、罗家集镇146户196头108万元。</t>
  </si>
  <si>
    <t>带动贫困户1568户，通过基础母牛引进发放，进一步壮大贫困户畜牧产业发展，富民增收产业，增加家庭收入。</t>
  </si>
  <si>
    <t>能繁母羊补贴</t>
  </si>
  <si>
    <t>梁家寺乡大干沟村、大何家村、山坪村、友好村，城关镇麻藏村、杜家河村、教场村、后寨子村、咀头村、洒拉崖村、三谷村，三合镇杨家村，马家堡镇阳台村、小河村、脖项村，达浪乡达浪村、杨马族村、郑家坪村、李家坪村、大庄村、仲马家村，新营镇闫蔡坪村、寺营村、河沿村，新庄乡草滩村、前进村、何马家村、光明、关滩沟村、腰套村、榆木村，卜家庄乡拉力洼村、白杨沟村、卜家庄村、松树村、前坪村，买家集镇尕后庄村、团结村、寨子沟村</t>
  </si>
  <si>
    <t>扶持贫困户417户母羊5446只，补贴资金353.4万元，其中：梁家寺乡53户760只50.2万元、城关镇57户695只44.8万元、三合镇4户60只4万元、马家堡镇3户45只3万元、达浪乡113户1603只106万元、新营镇24户265只16.4万元、新庄乡119户224只14.2万元、卜家庄乡80户1112只73.2万元、买家集镇58户615只37.6万元、松鸣镇3户30只1.8万元、陈家集3户35只2.2万元。</t>
  </si>
  <si>
    <t>通过扶持11个乡（镇）417户发展养殖，带动贫困人口人进一步壮大贫困户畜牧产业发展，富民增收产业，增加家庭收入。</t>
  </si>
  <si>
    <t>能繁母猪补贴</t>
  </si>
  <si>
    <t>城关镇杜家河村，马家堡镇杨台村，新庄乡何马家村、关滩沟村、腰套村、槐庄村，松鸣镇狼土泉村，买家集团结村，罗家镇大坪村、小滩村、罗家集村、庙洼村、三岔沟村</t>
  </si>
  <si>
    <t>扶持贫困村31户母猪147口，补贴资金18.1万元，其中：城关镇1户4头0.6万元、马家堡镇1户6头1万元、新庄乡12户65头6.3万元、松鸣镇2户8头1.2万元、买家集镇6户24头3.6万元、罗家集镇9户40头5.4万元。</t>
  </si>
  <si>
    <t>通过扶持6个乡（镇）31户发展壮大养殖，带动贫困人口脱贫致富。</t>
  </si>
  <si>
    <t>暖棚补贴</t>
  </si>
  <si>
    <t>梁家寺乡梁家寺村、大马家村、大何家村、山坪村、友好村，城关镇麻藏村、杜家河村、教场村、三谷村，达浪乡达浪村、郑家坪村、李家坪村、大庄村、仲马家村，新营镇尕庄村、山城村、闫蔡坪村、大庄村、河沿村、三坪村、寺营村，新庄乡草滩村、前进村、光明村、何马家村、关滩沟村、腰套村、奋斗村、榆木村、槐庄村，卜家庄乡拉力洼村、卜家庄村、松树村、吊湾村、前坪村，松鸣镇狼土泉村、中心村、大山庄村、扁坡村，罗家集镇大坪村、大滩村、小摊村、庙洼村、裴家台村、罗家集村、九山村</t>
  </si>
  <si>
    <t>扶持贫困村623户暖棚592座，补助资金249.2万元，其中：梁家寺乡114户114座45.6万元、城关镇27户27座10.8万元、达浪乡36户36座14.4万元、新营镇203户203座81.2万元、新庄乡88户88座35.2万元、卜家庄乡66户66座26.4万元、松鸣镇47户47座18.8万元、罗家集镇32户32座12.8万元、三合镇4户4座1.6万元、陈家集镇6户6座2.4万元。</t>
  </si>
  <si>
    <t>通过扶持10个乡（镇）592户暖棚建设，有效壮大养殖规模，促进贫困户提高收入，实现脱贫。</t>
  </si>
  <si>
    <t>中药材补贴</t>
  </si>
  <si>
    <t>梁家寺乡大何家村、友好村、山坪村，城关镇麻藏村、杜家河村、后寨子村、三谷村、洒拉崖村，达浪乡达浪村，新庄乡草滩村、何马家村、关滩沟村、奋斗村、榆木村、前进村、腰套村、槐庄村，马家堡镇杨台村、脖项村，新营镇尕庄村、三坪村，卜家庄乡前坪村</t>
  </si>
  <si>
    <t>扶持贫困村569户中药材2003.7亩，补贴资金200.37万元，其中：梁家寺乡30户163亩16.3万元、城关镇12户81亩8.1万元、达浪乡2户10亩1万元、新庄乡348户789亩78.9万元、马家堡镇27户27亩2.7万元、新营镇6户36亩3.6万元、卜家庄乡1户10亩1万元、松鸣镇142户887.7亩88.77万元。</t>
  </si>
  <si>
    <t>通过扶持8个乡（镇）569户种植中药材，每亩增收2000元，进一步加快脱贫步伐。</t>
  </si>
  <si>
    <t>林果业补贴</t>
  </si>
  <si>
    <t>城关镇洒拉崖村、麻藏村、教场村，达浪乡达浪村</t>
  </si>
  <si>
    <t>扶持贫困户10户种植林果75亩，补贴资金7.5万元，其中城关镇9户65亩6.5万元、达浪乡10户1万元。</t>
  </si>
  <si>
    <t>通过扶持贫困户10户种植啤特果、经济林等林果产业，不断调整产业结构，壮大产业培育，增加贫困户收入。</t>
  </si>
  <si>
    <t>个体户补贴</t>
  </si>
  <si>
    <t>卜家庄乡前坪村、白杨沟村、松树村、甘沟村</t>
  </si>
  <si>
    <t>扶持13户个体贫困户，每户补贴资金1万元，其中：前坪村5户、白杨沟村2户、松树村5户、甘沟村1户。</t>
  </si>
  <si>
    <t>通过扶持11户个体贫困户，带动贫困人口50人，通过扶持，促进贫困户通过经营增加家庭收入，实现稳定脱贫。</t>
  </si>
  <si>
    <t>贫困户光伏扶贫项目</t>
  </si>
  <si>
    <t>新营镇三坪村，松鸣镇狼土泉村</t>
  </si>
  <si>
    <t>扶持贫困户253户实施光伏扶贫项目，其中：新营镇三坪村86户、松鸣镇狼土泉村167户。</t>
  </si>
  <si>
    <t>为项目实施贫困户每年每户增收2000-3500元。</t>
  </si>
  <si>
    <t>建档立卡贫困户入股、配股项目</t>
  </si>
  <si>
    <t>扶持建档立卡贫困户11336户，入股、配股到和政县扶贫开发投资有限公司，其中：城关镇336户483万元，三合镇207户231万元，达浪乡576户654.578万元，松鸣镇952户1262.93万元，新庄乡1663户1659.8万元，买家集镇837户878.7万元，新营镇993户1003万元，罗家集乡1186户1325.4 万元，马家堡镇584户649万元，三十里铺镇1075户1095.4万元，陈家集镇853户1037.6万元，梁家寺乡570户1133万元，卜家庄乡1069户1172.4万元。入股资金固定收益按800元/万元/年标准分配，分红按税后利润的10%的比例进行分配。每年按照合同约定期限，发放到群众“一折统”。</t>
  </si>
  <si>
    <t>按照10919户贫困户持有股份分配项目收益，每年一次性保底分红。根据合同约定，每年固定收益按800元/万元/年标准分配，分红按税后利润的10%的比例进行分配。</t>
  </si>
  <si>
    <t>县财政局
县扶贫办</t>
  </si>
  <si>
    <t>贫困村村集体经济扶持项目</t>
  </si>
  <si>
    <t>三合镇前山村，陈家集镇孟家村、宋家沟、王录山村、王泉村、陈家沟村，梁家寺乡大干沟村、山坪村、友好村、大何家村、赵家沟村，三十里铺镇包候家村、陈家咀村、大坪村、大路村、马家河村，马家堡镇脖项村、张湾村、台子村，罗家集镇小摊村、庙洼村、李家山村、大坪村、九山村、张家山村、大滩村卜家庄乡卜家庄村、吊湾村、前坪村、松树村，买家集镇两关集村、团结村、古鲁山村，新营镇炭市村、闫蔡坪村、寺营村、山城村、大沟村，新庄乡将台村、奋斗村、光明村、金场沟村、腰套村、榆木村、峡门村，松鸣镇吊滩村、中心村、大庄村，达浪乡仲马家村、大庄村</t>
  </si>
  <si>
    <t>对前山、孟家、宋家沟、王录山、王泉、陈家沟、大干沟、山坪、友好、大何家、赵家沟、包候家、陈家咀、大坪、大路、马家河、脖项、张湾、台子、小摊、庙洼、李家山、大坪、九山、张家山、大滩、卜家庄、吊湾、前坪、松树、两关集、团结、古鲁山、炭市、闫蔡坪、寺营、山城、大沟、将台、奋斗、光明、金场沟、腰套、榆木、峡门、吊湾、中心、大庄、仲马家、大庄等50个贫困村各补助扶持村集体经济资金50万元，入股、配股到和政县扶贫开发投资有限公司，固定收益按800元/万元/年标准分配，分红按税后利润的10%的比例进行分配。村集体取得的收益，50%用于贫困人口事业、40%用于村集体发展或公益事业、10%用于非贫困人口事业。</t>
  </si>
  <si>
    <t>2018.06-2018.09</t>
  </si>
  <si>
    <t>扶持村集体经济资金入股、配股到和政县扶贫开发投资有限公司，按800元/万元/年标准获取收益分配。村集体取得的收益，50%用于贫困人口事业、40%用于村集体发展或公益事业、10%用于非贫困人口事业。通过扶持，带动传统优势产业转型升级，通过挖掘生态和文化资源，促进乡村旅游等新兴产业和农村一二三产业融合发展，拓宽农户就业和增收渠道，提高村集体自我发展能力，为农村经济社会发展注入新的活力。</t>
  </si>
  <si>
    <t>县财政局
县农牧局
县扶贫办
县民宗局</t>
  </si>
  <si>
    <t>到户产业扶持奖励项目</t>
  </si>
  <si>
    <t>对2014年以来的建档立卡户未享受到户项目的每户补助1万元，发展富民产业；按照《和政县建档立卡贫困户产业扶持办法》，对达到产业扶持相关奖励政策标准的贫困户，按照《办法》进行奖励扶持，奖励标准为每户每年3000元—5000元。</t>
  </si>
  <si>
    <t>2018.3-2018.12</t>
  </si>
  <si>
    <t>通过对2014年以来的建档拉卡贫困户11870户，完成产业扶持奖励标准的，进行奖励扶持。促进贫困户增强自身发展动力，充分调动发展产业的积极性，实现贫困群众持续增收有门路、有渠道，稳定脱贫有基础、有能力，引导建档立卡户持续发展壮大富民产业，实现稳定脱贫。</t>
  </si>
  <si>
    <t>支持合作社运行</t>
  </si>
  <si>
    <t>改扩建啤特果冷藏库房100m³，新建啤特果后熟库500m³，种植啤特果苗木10亩，新建100m³羊肉冷库1栋，牛槽修建、饲料购买等。</t>
  </si>
  <si>
    <t>占荣啤特果种植营销农民专业合作社冷藏库改扩建项目</t>
  </si>
  <si>
    <t>三合镇尕新庄村</t>
  </si>
  <si>
    <t>改扩建啤特果冷藏库房100m³，新建啤特果后熟库500m³。</t>
  </si>
  <si>
    <t>2018.05-2018.09</t>
  </si>
  <si>
    <t>通过冷库建设，向市场提供保鲜啤特果，提高产品附加值，增加72户324人的收入。</t>
  </si>
  <si>
    <t>县农牧局</t>
  </si>
  <si>
    <t>得明苗木种植经营农民专业合作社啤特果种植项目</t>
  </si>
  <si>
    <t>新庄乡榆木村</t>
  </si>
  <si>
    <t>种植啤特果苗木10亩、酸果籽4亩；购置农用车一辆，电脑、打印机各一台。</t>
  </si>
  <si>
    <t>鼓励贫困户种植啤特果苗，带动31户138人每年增收1500元。</t>
  </si>
  <si>
    <t>和政县大学生兴农养殖营销农民专业合作社冷库新建项目</t>
  </si>
  <si>
    <t>城关镇咀头村</t>
  </si>
  <si>
    <t>新建羊肉冷库1栋100m³。</t>
  </si>
  <si>
    <t>通过冷库建设，提高产品附加值，增加贫困户30户135人的收入。</t>
  </si>
  <si>
    <t>贫困户养殖增收工程</t>
  </si>
  <si>
    <t xml:space="preserve">新营镇三坪村 </t>
  </si>
  <si>
    <t>对新营镇三坪村富民养殖合作社牛槽修建、饲料购买等进行补助。</t>
  </si>
  <si>
    <t>通过对合作社的补助，使入股的101户建档卢卡贫困户增加收益分红。</t>
  </si>
  <si>
    <t>大型收割揉丝打捆包膜一体机购置项目</t>
  </si>
  <si>
    <t>购置大型自走式收割揉丝打捆包膜一体机2（台）套，包括：6500*2130*3330mm自走式青饲料收货打捆机、1000*850mm悬挂式包膜机、前装载包草夹拖拉机、ME1404山拖红拖拉机。</t>
  </si>
  <si>
    <t>2018.08-2018.12</t>
  </si>
  <si>
    <t>通过机械购置，进一步转变农业产业结构，提高农业产业化生产水平，解放富余劳动力。预计每年完成全贮玉米收获打包3万亩，助农增收600万元。</t>
  </si>
  <si>
    <t>劳动技能培训及劳务输转补助项目</t>
  </si>
  <si>
    <t>组织开展2374人次的雨露计划、电商服务点负责人、致富带头人、扶贫干部等培训，给予输转到厦门市集美区务工人员进行补助。</t>
  </si>
  <si>
    <t>和政县三十里铺镇大坪村牛肉拉面培训班</t>
  </si>
  <si>
    <t>三十里铺镇大坪村</t>
  </si>
  <si>
    <t>开展为期15天46人参加的牛肉拉面培训。</t>
  </si>
  <si>
    <t>2018.07-2018.08</t>
  </si>
  <si>
    <t>提高46人贫困人口劳动力就业技能。</t>
  </si>
  <si>
    <t>雨露计划培训项目</t>
  </si>
  <si>
    <t>安排雨露计划（两后生）培训340人次，人均每学期补助1500元。</t>
  </si>
  <si>
    <t>减轻贫困学生家庭经济负担，保障学生顺利完成学业，配合其他教育扶贫救助政策，解决因学致贫问题。</t>
  </si>
  <si>
    <t>劳务技能培训项目</t>
  </si>
  <si>
    <t>组织1108人次进行汽车驾驶、畜牧养殖、电工、瓦工等培训。</t>
  </si>
  <si>
    <t>提高贫困人口劳务技能水平，增强自我发展能力，增加经济收入。</t>
  </si>
  <si>
    <t>电商扶贫培训项目</t>
  </si>
  <si>
    <t>组织贫困村及贫困户电商服务点负责人或电商从业人员进行集中培训，计划培训126人。</t>
  </si>
  <si>
    <t>了解电商知识，应用电商带动贫困群众增加收入。</t>
  </si>
  <si>
    <t>企业参与建档立卡贫困户劳动力培训项目</t>
  </si>
  <si>
    <t>三合镇、陈家集镇、马家堡镇、罗家集镇、城关镇、新庄乡、松鸣镇、卜家庄乡、三十里铺镇</t>
  </si>
  <si>
    <t>企业在三合镇等9个乡镇培训99人次。企业与建档立卡贫困家庭劳动力签订6个月以上不满1年劳动合同按1000元每人的标准给予培训标准；签订1年以上劳动合同的，按2000元每人标准给予培训标准。</t>
  </si>
  <si>
    <t>使建档立卡贫困人口掌握了技能，增加了贫困户收入。</t>
  </si>
  <si>
    <t>贫困村致富带头人培训</t>
  </si>
  <si>
    <t>组织贫困村致富带头人进行培训，培训35人次。</t>
  </si>
  <si>
    <t>提高贫困村致富带头人带动贫困户脱贫发展能力。</t>
  </si>
  <si>
    <t>贫困人口劳务输转及贫困人口劳动技能、产业致富带头人和扶贫干部培训项目</t>
  </si>
  <si>
    <t xml:space="preserve">
开展劳务技能、扶贫干部培训，培训620人次。
</t>
  </si>
  <si>
    <t>提高贫困村致富带头人和扶贫干部工作水平，更好带动贫困人口脱贫致富。</t>
  </si>
  <si>
    <t>贫困人口劳务输转补助项目</t>
  </si>
  <si>
    <t>给予输转到厦门市集美区务工人员进行3000-12000元的补助（务工3个月以上补助3000元、务工6个月以上补助6000元、务工1年以上补助12000元）。</t>
  </si>
  <si>
    <t>提高劳务人员到厦门务工积极性和劳务技能水平。</t>
  </si>
  <si>
    <t>农业技术推广项目</t>
  </si>
  <si>
    <t>对全县建档立卡贫困户推广中药材全膜栽培和油菜全膜点播技术2万亩，测土配方试验费、发放有机肥，建设啤特果基地260亩、水果玉米基地1500亩。</t>
  </si>
  <si>
    <t>中药材、油菜种植技术推广</t>
  </si>
  <si>
    <t>对全县建档立卡贫困户推广中药材全膜栽培和油菜全膜点播技术2万亩。</t>
  </si>
  <si>
    <t>增加中药材和油菜亩产量。</t>
  </si>
  <si>
    <t>县扶贫办
县农牧局</t>
  </si>
  <si>
    <t>耕地质量提升与化肥减量增效补贴项目</t>
  </si>
  <si>
    <t>陈家集镇上王家村、松鸣镇桦林村</t>
  </si>
  <si>
    <t>测土配方试验、发放有机肥。</t>
  </si>
  <si>
    <t>2018.04-2018.10</t>
  </si>
  <si>
    <t>提高耕地质量。</t>
  </si>
  <si>
    <t>2018年和政县买家集镇古鲁山村啤特果产业化示范项目</t>
  </si>
  <si>
    <t>建设啤特果基地260亩，栽植啤特果苗20000株。</t>
  </si>
  <si>
    <t>2018.03-2018.11</t>
  </si>
  <si>
    <t>发展富民产业，实现产业兴旺，群众增收，促进脱贫攻坚。</t>
  </si>
  <si>
    <t>特色农产品基地建设项目</t>
  </si>
  <si>
    <t>达浪乡、买家集镇、新营镇、卜家庄乡</t>
  </si>
  <si>
    <t>在含贫困村大庄村、 仲马家村所在的达浪乡、买家集镇、新营乡等地建设1000亩水果玉米种植基地，用于土地流转和贫困对象就业补贴；在含贫困村吊湾村所在的卜家庄乡建设500亩油菜特色种植基地，用于购买种子、贫困户土地流转和贫困对象就业补贴。</t>
  </si>
  <si>
    <t>2018.12-2019.05</t>
  </si>
  <si>
    <t>通过建设特色农产品基地建设，促进农业发展，从就业和土地收入等方面增加贫困对象收入。</t>
  </si>
  <si>
    <t>精准扶贫贷款贴息项目</t>
  </si>
  <si>
    <t>对8266户建档立卡贫困户38700万元精准扶贫专项贷款进行贴息补助。其中：罗家集镇李家山村等11个村909户、马家堡镇张湾村等9个村548户、松鸣镇狼土泉村等9个村689户、买家集镇尕后庄村等9个村552户、新营镇寺营村等9个村771户、达浪乡郑家坪村等7个村350户、卜家庄乡甘沟村等7个村639户、三合镇杨家村等7个村107户、城关镇麻藏村等6个村239户、三十里铺镇南阳山村等14个村809户、陈家集镇王泉村等8个村602户、梁家寺乡大河家村等8个村887户、新庄乡何马家村等13个村1164户。</t>
  </si>
  <si>
    <t>对8266户精准扶贫户38700万元精准扶贫专项贷款进行贴息补助。</t>
  </si>
  <si>
    <t>县金融办</t>
  </si>
  <si>
    <t>扶贫车间建设与运营项目</t>
  </si>
  <si>
    <t>卜家庄乡、城关镇、陈家集镇、马家堡镇</t>
  </si>
  <si>
    <t>建设卜家庄乡松树村东西协作扶贫就业车间、城关镇咀头村东西协作扶贫就业车间、华丰农资东西协作掺混肥加工扶贫就业车间、陈家集镇上王家东西协作扶贫就业车间、马家堡镇马集村东西协作巾帼扶贫就业车间、城关镇三谷村东西协作扶贫就业车间、电子商务科技有限责任公司东西协作扶贫就业车间、临夏州吉美包袋扶贫车间等8个扶贫车间，用于基础设施建设、生产设备购置、初创奖补和技术培训等，可吸纳200名以上贫困人口就业。</t>
  </si>
  <si>
    <t>通过创建就业扶贫车间，拓宽建档立卡贫困人口就业渠道，实现贫困人口稳就业、促增收、助脱贫。</t>
  </si>
  <si>
    <t>县扶贫办
县人社局</t>
  </si>
  <si>
    <t>重度残疾人员护理项目</t>
  </si>
  <si>
    <t>和政县敬老院</t>
  </si>
  <si>
    <t>聘请20名建档立卡贫困户为护理员，对全县80名重度无自理能力的残疾人入住县敬老院并进行护理。</t>
  </si>
  <si>
    <t>2018.12-2019.12</t>
  </si>
  <si>
    <t>通过实施重度残疾人护理帮扶，改善残疾人生活，促进社会脱贫进程。</t>
  </si>
  <si>
    <t>县扶贫办
县民政局</t>
  </si>
</sst>
</file>

<file path=xl/styles.xml><?xml version="1.0" encoding="utf-8"?>
<styleSheet xmlns="http://schemas.openxmlformats.org/spreadsheetml/2006/main">
  <numFmts count="8">
    <numFmt numFmtId="42" formatCode="_ &quot;￥&quot;* #,##0_ ;_ &quot;￥&quot;* \-#,##0_ ;_ &quot;￥&quot;* &quot;-&quot;_ ;_ @_ "/>
    <numFmt numFmtId="176" formatCode="0.00_);[Red]\(0.00\)"/>
    <numFmt numFmtId="177" formatCode="0_ "/>
    <numFmt numFmtId="44" formatCode="_ &quot;￥&quot;* #,##0.00_ ;_ &quot;￥&quot;* \-#,##0.00_ ;_ &quot;￥&quot;* &quot;-&quot;??_ ;_ @_ "/>
    <numFmt numFmtId="41" formatCode="_ * #,##0_ ;_ * \-#,##0_ ;_ * &quot;-&quot;_ ;_ @_ "/>
    <numFmt numFmtId="43" formatCode="_ * #,##0.00_ ;_ * \-#,##0.00_ ;_ * &quot;-&quot;??_ ;_ @_ "/>
    <numFmt numFmtId="178" formatCode="0.0000_);[Red]\(0.0000\)"/>
    <numFmt numFmtId="179" formatCode="0.00_ "/>
  </numFmts>
  <fonts count="68">
    <font>
      <sz val="11"/>
      <color theme="1"/>
      <name val="宋体"/>
      <charset val="134"/>
      <scheme val="minor"/>
    </font>
    <font>
      <sz val="12"/>
      <color indexed="8"/>
      <name val="黑体"/>
      <charset val="134"/>
    </font>
    <font>
      <b/>
      <sz val="12"/>
      <name val="宋体"/>
      <charset val="134"/>
      <scheme val="minor"/>
    </font>
    <font>
      <b/>
      <sz val="10"/>
      <name val="宋体"/>
      <charset val="134"/>
      <scheme val="minor"/>
    </font>
    <font>
      <sz val="10"/>
      <color rgb="FFFF0000"/>
      <name val="宋体"/>
      <charset val="134"/>
      <scheme val="minor"/>
    </font>
    <font>
      <b/>
      <sz val="10"/>
      <color rgb="FFFF0000"/>
      <name val="宋体"/>
      <charset val="134"/>
      <scheme val="minor"/>
    </font>
    <font>
      <sz val="10"/>
      <name val="宋体"/>
      <charset val="134"/>
      <scheme val="minor"/>
    </font>
    <font>
      <sz val="10"/>
      <color theme="1"/>
      <name val="宋体"/>
      <charset val="134"/>
      <scheme val="minor"/>
    </font>
    <font>
      <b/>
      <sz val="12"/>
      <color theme="1"/>
      <name val="宋体"/>
      <charset val="134"/>
      <scheme val="minor"/>
    </font>
    <font>
      <sz val="10"/>
      <color theme="2" tint="-0.9"/>
      <name val="宋体"/>
      <charset val="134"/>
      <scheme val="minor"/>
    </font>
    <font>
      <b/>
      <sz val="10"/>
      <color theme="2" tint="-0.9"/>
      <name val="宋体"/>
      <charset val="134"/>
      <scheme val="minor"/>
    </font>
    <font>
      <b/>
      <sz val="28"/>
      <color indexed="8"/>
      <name val="宋体"/>
      <charset val="134"/>
    </font>
    <font>
      <b/>
      <sz val="28"/>
      <color theme="1"/>
      <name val="宋体"/>
      <charset val="134"/>
    </font>
    <font>
      <sz val="10"/>
      <color indexed="8"/>
      <name val="宋体"/>
      <charset val="134"/>
    </font>
    <font>
      <sz val="12"/>
      <color theme="1"/>
      <name val="黑体"/>
      <charset val="134"/>
    </font>
    <font>
      <sz val="12"/>
      <name val="宋体"/>
      <charset val="134"/>
      <scheme val="minor"/>
    </font>
    <font>
      <b/>
      <sz val="10"/>
      <color theme="1"/>
      <name val="宋体"/>
      <charset val="134"/>
      <scheme val="minor"/>
    </font>
    <font>
      <sz val="10"/>
      <color theme="1"/>
      <name val="宋体"/>
      <charset val="134"/>
    </font>
    <font>
      <sz val="10"/>
      <name val="宋体"/>
      <charset val="134"/>
    </font>
    <font>
      <sz val="9"/>
      <color theme="1"/>
      <name val="宋体"/>
      <charset val="134"/>
    </font>
    <font>
      <sz val="9"/>
      <color theme="1"/>
      <name val="宋体"/>
      <charset val="134"/>
      <scheme val="minor"/>
    </font>
    <font>
      <sz val="11"/>
      <color theme="1"/>
      <name val="宋体"/>
      <charset val="134"/>
    </font>
    <font>
      <b/>
      <sz val="11"/>
      <color theme="1"/>
      <name val="宋体"/>
      <charset val="134"/>
      <scheme val="minor"/>
    </font>
    <font>
      <sz val="12"/>
      <color theme="1"/>
      <name val="宋体"/>
      <charset val="134"/>
      <scheme val="minor"/>
    </font>
    <font>
      <b/>
      <sz val="10"/>
      <color theme="1"/>
      <name val="宋体"/>
      <charset val="134"/>
    </font>
    <font>
      <sz val="11"/>
      <color rgb="FFFF0000"/>
      <name val="宋体"/>
      <charset val="134"/>
      <scheme val="minor"/>
    </font>
    <font>
      <b/>
      <sz val="9"/>
      <color theme="1"/>
      <name val="宋体"/>
      <charset val="134"/>
      <scheme val="minor"/>
    </font>
    <font>
      <sz val="12"/>
      <color indexed="8"/>
      <name val="宋体"/>
      <charset val="134"/>
      <scheme val="minor"/>
    </font>
    <font>
      <sz val="10"/>
      <color indexed="8"/>
      <name val="宋体"/>
      <charset val="134"/>
      <scheme val="minor"/>
    </font>
    <font>
      <sz val="10"/>
      <color rgb="FFFF0000"/>
      <name val="宋体"/>
      <charset val="134"/>
    </font>
    <font>
      <sz val="12"/>
      <color indexed="8"/>
      <name val="宋体"/>
      <charset val="134"/>
    </font>
    <font>
      <b/>
      <sz val="16"/>
      <color indexed="8"/>
      <name val="宋体"/>
      <charset val="134"/>
    </font>
    <font>
      <b/>
      <sz val="16"/>
      <color indexed="8"/>
      <name val="方正小标宋简体"/>
      <charset val="134"/>
    </font>
    <font>
      <sz val="8"/>
      <color indexed="8"/>
      <name val="方正小标宋简体"/>
      <charset val="134"/>
    </font>
    <font>
      <b/>
      <sz val="12"/>
      <color indexed="8"/>
      <name val="宋体"/>
      <charset val="134"/>
      <scheme val="minor"/>
    </font>
    <font>
      <b/>
      <sz val="10"/>
      <color indexed="8"/>
      <name val="宋体"/>
      <charset val="134"/>
      <scheme val="minor"/>
    </font>
    <font>
      <b/>
      <sz val="9"/>
      <name val="宋体"/>
      <charset val="134"/>
      <scheme val="minor"/>
    </font>
    <font>
      <sz val="9"/>
      <name val="宋体"/>
      <charset val="134"/>
      <scheme val="minor"/>
    </font>
    <font>
      <sz val="10"/>
      <color indexed="8"/>
      <name val="仿宋_GB2312"/>
      <charset val="134"/>
    </font>
    <font>
      <sz val="10"/>
      <color theme="1"/>
      <name val="仿宋_GB2312"/>
      <charset val="134"/>
    </font>
    <font>
      <b/>
      <sz val="9"/>
      <color indexed="8"/>
      <name val="宋体"/>
      <charset val="134"/>
      <scheme val="minor"/>
    </font>
    <font>
      <sz val="9"/>
      <color indexed="8"/>
      <name val="宋体"/>
      <charset val="134"/>
      <scheme val="minor"/>
    </font>
    <font>
      <sz val="11"/>
      <color indexed="8"/>
      <name val="宋体"/>
      <charset val="134"/>
    </font>
    <font>
      <sz val="10"/>
      <color rgb="FFFF0000"/>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2"/>
      <name val="宋体"/>
      <charset val="134"/>
    </font>
    <font>
      <b/>
      <sz val="11"/>
      <color rgb="FFFA7D00"/>
      <name val="宋体"/>
      <charset val="0"/>
      <scheme val="minor"/>
    </font>
    <font>
      <sz val="11"/>
      <color rgb="FFFA7D00"/>
      <name val="宋体"/>
      <charset val="0"/>
      <scheme val="minor"/>
    </font>
    <font>
      <sz val="11"/>
      <color rgb="FF006100"/>
      <name val="宋体"/>
      <charset val="0"/>
      <scheme val="minor"/>
    </font>
    <font>
      <sz val="10"/>
      <name val="Arial"/>
      <charset val="134"/>
    </font>
    <font>
      <vertAlign val="superscript"/>
      <sz val="10"/>
      <name val="宋体"/>
      <charset val="134"/>
    </font>
    <font>
      <vertAlign val="superscript"/>
      <sz val="10"/>
      <color theme="1"/>
      <name val="宋体"/>
      <charset val="134"/>
      <scheme val="minor"/>
    </font>
    <font>
      <vertAlign val="superscript"/>
      <sz val="9"/>
      <color theme="1"/>
      <name val="宋体"/>
      <charset val="134"/>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7"/>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theme="9"/>
        <bgColor indexed="64"/>
      </patternFill>
    </fill>
    <fill>
      <patternFill patternType="solid">
        <fgColor theme="6"/>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4">
    <xf numFmtId="0" fontId="0" fillId="0" borderId="0">
      <alignment vertical="center"/>
    </xf>
    <xf numFmtId="42" fontId="0" fillId="0" borderId="0" applyFont="0" applyFill="0" applyBorder="0" applyAlignment="0" applyProtection="0">
      <alignment vertical="center"/>
    </xf>
    <xf numFmtId="0" fontId="44" fillId="19" borderId="0" applyNumberFormat="0" applyBorder="0" applyAlignment="0" applyProtection="0">
      <alignment vertical="center"/>
    </xf>
    <xf numFmtId="0" fontId="59" fillId="15"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4" fillId="17" borderId="0" applyNumberFormat="0" applyBorder="0" applyAlignment="0" applyProtection="0">
      <alignment vertical="center"/>
    </xf>
    <xf numFmtId="0" fontId="51" fillId="8" borderId="0" applyNumberFormat="0" applyBorder="0" applyAlignment="0" applyProtection="0">
      <alignment vertical="center"/>
    </xf>
    <xf numFmtId="43" fontId="0" fillId="0" borderId="0" applyFont="0" applyFill="0" applyBorder="0" applyAlignment="0" applyProtection="0">
      <alignment vertical="center"/>
    </xf>
    <xf numFmtId="0" fontId="52" fillId="22" borderId="0" applyNumberFormat="0" applyBorder="0" applyAlignment="0" applyProtection="0">
      <alignment vertical="center"/>
    </xf>
    <xf numFmtId="0" fontId="57" fillId="0" borderId="0" applyNumberFormat="0" applyFill="0" applyBorder="0" applyAlignment="0" applyProtection="0">
      <alignment vertical="center"/>
    </xf>
    <xf numFmtId="9" fontId="0" fillId="0" borderId="0" applyFont="0" applyFill="0" applyBorder="0" applyAlignment="0" applyProtection="0">
      <alignment vertical="center"/>
    </xf>
    <xf numFmtId="0" fontId="42" fillId="0" borderId="0">
      <alignment vertical="center"/>
    </xf>
    <xf numFmtId="0" fontId="50" fillId="0" borderId="0" applyNumberFormat="0" applyFill="0" applyBorder="0" applyAlignment="0" applyProtection="0">
      <alignment vertical="center"/>
    </xf>
    <xf numFmtId="0" fontId="0" fillId="12" borderId="17" applyNumberFormat="0" applyFont="0" applyAlignment="0" applyProtection="0">
      <alignment vertical="center"/>
    </xf>
    <xf numFmtId="0" fontId="52" fillId="26" borderId="0" applyNumberFormat="0" applyBorder="0" applyAlignment="0" applyProtection="0">
      <alignment vertical="center"/>
    </xf>
    <xf numFmtId="0" fontId="4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0" fillId="0" borderId="0"/>
    <xf numFmtId="0" fontId="54" fillId="0" borderId="15" applyNumberFormat="0" applyFill="0" applyAlignment="0" applyProtection="0">
      <alignment vertical="center"/>
    </xf>
    <xf numFmtId="0" fontId="46" fillId="0" borderId="15" applyNumberFormat="0" applyFill="0" applyAlignment="0" applyProtection="0">
      <alignment vertical="center"/>
    </xf>
    <xf numFmtId="0" fontId="52" fillId="14" borderId="0" applyNumberFormat="0" applyBorder="0" applyAlignment="0" applyProtection="0">
      <alignment vertical="center"/>
    </xf>
    <xf numFmtId="0" fontId="49" fillId="0" borderId="19" applyNumberFormat="0" applyFill="0" applyAlignment="0" applyProtection="0">
      <alignment vertical="center"/>
    </xf>
    <xf numFmtId="0" fontId="52" fillId="21" borderId="0" applyNumberFormat="0" applyBorder="0" applyAlignment="0" applyProtection="0">
      <alignment vertical="center"/>
    </xf>
    <xf numFmtId="0" fontId="53" fillId="11" borderId="16" applyNumberFormat="0" applyAlignment="0" applyProtection="0">
      <alignment vertical="center"/>
    </xf>
    <xf numFmtId="0" fontId="61" fillId="11" borderId="20" applyNumberFormat="0" applyAlignment="0" applyProtection="0">
      <alignment vertical="center"/>
    </xf>
    <xf numFmtId="0" fontId="45" fillId="7" borderId="14" applyNumberFormat="0" applyAlignment="0" applyProtection="0">
      <alignment vertical="center"/>
    </xf>
    <xf numFmtId="0" fontId="44" fillId="18" borderId="0" applyNumberFormat="0" applyBorder="0" applyAlignment="0" applyProtection="0">
      <alignment vertical="center"/>
    </xf>
    <xf numFmtId="0" fontId="52" fillId="10" borderId="0" applyNumberFormat="0" applyBorder="0" applyAlignment="0" applyProtection="0">
      <alignment vertical="center"/>
    </xf>
    <xf numFmtId="0" fontId="62" fillId="0" borderId="21" applyNumberFormat="0" applyFill="0" applyAlignment="0" applyProtection="0">
      <alignment vertical="center"/>
    </xf>
    <xf numFmtId="0" fontId="55" fillId="0" borderId="18" applyNumberFormat="0" applyFill="0" applyAlignment="0" applyProtection="0">
      <alignment vertical="center"/>
    </xf>
    <xf numFmtId="0" fontId="42" fillId="0" borderId="0">
      <alignment vertical="center"/>
    </xf>
    <xf numFmtId="0" fontId="63" fillId="33" borderId="0" applyNumberFormat="0" applyBorder="0" applyAlignment="0" applyProtection="0">
      <alignment vertical="center"/>
    </xf>
    <xf numFmtId="0" fontId="58" fillId="13" borderId="0" applyNumberFormat="0" applyBorder="0" applyAlignment="0" applyProtection="0">
      <alignment vertical="center"/>
    </xf>
    <xf numFmtId="0" fontId="44" fillId="28" borderId="0" applyNumberFormat="0" applyBorder="0" applyAlignment="0" applyProtection="0">
      <alignment vertical="center"/>
    </xf>
    <xf numFmtId="0" fontId="52" fillId="9" borderId="0" applyNumberFormat="0" applyBorder="0" applyAlignment="0" applyProtection="0">
      <alignment vertical="center"/>
    </xf>
    <xf numFmtId="0" fontId="44" fillId="30" borderId="0" applyNumberFormat="0" applyBorder="0" applyAlignment="0" applyProtection="0">
      <alignment vertical="center"/>
    </xf>
    <xf numFmtId="0" fontId="44" fillId="6" borderId="0" applyNumberFormat="0" applyBorder="0" applyAlignment="0" applyProtection="0">
      <alignment vertical="center"/>
    </xf>
    <xf numFmtId="0" fontId="44" fillId="29" borderId="0" applyNumberFormat="0" applyBorder="0" applyAlignment="0" applyProtection="0">
      <alignment vertical="center"/>
    </xf>
    <xf numFmtId="0" fontId="44" fillId="5" borderId="0" applyNumberFormat="0" applyBorder="0" applyAlignment="0" applyProtection="0">
      <alignment vertical="center"/>
    </xf>
    <xf numFmtId="0" fontId="52" fillId="35" borderId="0" applyNumberFormat="0" applyBorder="0" applyAlignment="0" applyProtection="0">
      <alignment vertical="center"/>
    </xf>
    <xf numFmtId="0" fontId="42" fillId="0" borderId="0" applyProtection="0"/>
    <xf numFmtId="0" fontId="52" fillId="24" borderId="0" applyNumberFormat="0" applyBorder="0" applyAlignment="0" applyProtection="0">
      <alignment vertical="center"/>
    </xf>
    <xf numFmtId="0" fontId="44" fillId="27" borderId="0" applyNumberFormat="0" applyBorder="0" applyAlignment="0" applyProtection="0">
      <alignment vertical="center"/>
    </xf>
    <xf numFmtId="0" fontId="44" fillId="32" borderId="0" applyNumberFormat="0" applyBorder="0" applyAlignment="0" applyProtection="0">
      <alignment vertical="center"/>
    </xf>
    <xf numFmtId="0" fontId="52" fillId="23" borderId="0" applyNumberFormat="0" applyBorder="0" applyAlignment="0" applyProtection="0">
      <alignment vertical="center"/>
    </xf>
    <xf numFmtId="0" fontId="0" fillId="0" borderId="0"/>
    <xf numFmtId="0" fontId="44" fillId="31" borderId="0" applyNumberFormat="0" applyBorder="0" applyAlignment="0" applyProtection="0">
      <alignment vertical="center"/>
    </xf>
    <xf numFmtId="0" fontId="52" fillId="25" borderId="0" applyNumberFormat="0" applyBorder="0" applyAlignment="0" applyProtection="0">
      <alignment vertical="center"/>
    </xf>
    <xf numFmtId="0" fontId="52" fillId="34" borderId="0" applyNumberFormat="0" applyBorder="0" applyAlignment="0" applyProtection="0">
      <alignment vertical="center"/>
    </xf>
    <xf numFmtId="0" fontId="42" fillId="0" borderId="0">
      <alignment vertical="center"/>
    </xf>
    <xf numFmtId="0" fontId="60" fillId="0" borderId="0">
      <alignment vertical="center"/>
    </xf>
    <xf numFmtId="0" fontId="60" fillId="0" borderId="0">
      <alignment vertical="center"/>
    </xf>
    <xf numFmtId="0" fontId="44" fillId="16" borderId="0" applyNumberFormat="0" applyBorder="0" applyAlignment="0" applyProtection="0">
      <alignment vertical="center"/>
    </xf>
    <xf numFmtId="0" fontId="52" fillId="20" borderId="0" applyNumberFormat="0" applyBorder="0" applyAlignment="0" applyProtection="0">
      <alignment vertical="center"/>
    </xf>
    <xf numFmtId="0" fontId="42" fillId="0" borderId="0"/>
    <xf numFmtId="0" fontId="42" fillId="0" borderId="0"/>
    <xf numFmtId="0" fontId="42" fillId="0" borderId="0"/>
    <xf numFmtId="0" fontId="42" fillId="0" borderId="0">
      <alignment vertical="center"/>
    </xf>
    <xf numFmtId="0" fontId="60" fillId="0" borderId="0"/>
    <xf numFmtId="0" fontId="60" fillId="0" borderId="0"/>
    <xf numFmtId="0" fontId="64" fillId="0" borderId="0"/>
  </cellStyleXfs>
  <cellXfs count="291">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8" fillId="2" borderId="0" xfId="0" applyFont="1" applyFill="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NumberFormat="1" applyFont="1"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11" fillId="0" borderId="0" xfId="0" applyFont="1" applyAlignment="1">
      <alignment horizontal="center" vertical="center"/>
    </xf>
    <xf numFmtId="0" fontId="12" fillId="0" borderId="0" xfId="0" applyNumberFormat="1" applyFont="1" applyAlignment="1">
      <alignment horizontal="center" vertical="center"/>
    </xf>
    <xf numFmtId="0" fontId="13" fillId="0" borderId="1" xfId="0" applyFont="1" applyBorder="1" applyAlignment="1">
      <alignment horizontal="right" vertical="center" wrapText="1"/>
    </xf>
    <xf numFmtId="0" fontId="13"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4" fillId="0" borderId="2" xfId="0" applyNumberFormat="1" applyFont="1" applyBorder="1" applyAlignment="1">
      <alignment horizontal="center" vertical="center" wrapText="1"/>
    </xf>
    <xf numFmtId="0" fontId="2" fillId="0" borderId="2" xfId="0" applyFont="1" applyBorder="1" applyAlignment="1">
      <alignment vertical="center"/>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15" fillId="0" borderId="2" xfId="0" applyFont="1" applyBorder="1" applyAlignment="1">
      <alignment vertical="center" wrapText="1"/>
    </xf>
    <xf numFmtId="0" fontId="8" fillId="0" borderId="2" xfId="0" applyNumberFormat="1" applyFont="1" applyBorder="1" applyAlignment="1">
      <alignment horizontal="center" vertical="center"/>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vertical="center" wrapText="1"/>
    </xf>
    <xf numFmtId="0" fontId="6" fillId="0" borderId="2" xfId="0" applyFont="1" applyBorder="1" applyAlignment="1">
      <alignment vertical="center" wrapText="1"/>
    </xf>
    <xf numFmtId="0" fontId="16" fillId="0" borderId="2" xfId="0" applyNumberFormat="1" applyFont="1" applyBorder="1" applyAlignment="1">
      <alignment horizontal="center" vertical="center"/>
    </xf>
    <xf numFmtId="0" fontId="3" fillId="0" borderId="2" xfId="0" applyFont="1" applyBorder="1" applyAlignment="1">
      <alignment vertical="center"/>
    </xf>
    <xf numFmtId="0" fontId="7" fillId="0" borderId="2" xfId="0" applyFont="1" applyBorder="1" applyAlignment="1">
      <alignment horizontal="center" vertical="center"/>
    </xf>
    <xf numFmtId="0" fontId="7" fillId="0" borderId="3" xfId="0" applyFont="1" applyFill="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Fill="1" applyBorder="1" applyAlignment="1">
      <alignment horizontal="left" vertical="center" wrapText="1" readingOrder="1"/>
    </xf>
    <xf numFmtId="0" fontId="17" fillId="0" borderId="2" xfId="0" applyNumberFormat="1" applyFont="1" applyFill="1" applyBorder="1" applyAlignment="1">
      <alignment horizontal="center" vertical="center" wrapText="1"/>
    </xf>
    <xf numFmtId="0" fontId="7" fillId="0" borderId="2" xfId="0" applyFont="1" applyBorder="1" applyAlignment="1">
      <alignment horizontal="left" vertical="center"/>
    </xf>
    <xf numFmtId="49" fontId="7" fillId="0" borderId="2" xfId="0" applyNumberFormat="1" applyFont="1" applyFill="1" applyBorder="1" applyAlignment="1">
      <alignment horizontal="left" vertical="center" wrapText="1"/>
    </xf>
    <xf numFmtId="0" fontId="7" fillId="0" borderId="2" xfId="0" applyNumberFormat="1" applyFont="1" applyBorder="1" applyAlignment="1">
      <alignment horizontal="center" vertical="center"/>
    </xf>
    <xf numFmtId="0" fontId="7" fillId="0" borderId="2" xfId="61" applyFont="1" applyFill="1" applyBorder="1" applyAlignment="1">
      <alignment horizontal="left" vertical="center"/>
    </xf>
    <xf numFmtId="0" fontId="7" fillId="0" borderId="2" xfId="52" applyNumberFormat="1" applyFont="1" applyFill="1" applyBorder="1" applyAlignment="1">
      <alignment horizontal="left" vertical="center" wrapText="1"/>
    </xf>
    <xf numFmtId="0" fontId="7" fillId="0" borderId="2" xfId="61" applyFont="1" applyFill="1" applyBorder="1" applyAlignment="1">
      <alignment horizontal="center" vertical="center"/>
    </xf>
    <xf numFmtId="0" fontId="0" fillId="0" borderId="2" xfId="0" applyFont="1" applyBorder="1" applyAlignment="1">
      <alignment horizontal="center" vertical="center"/>
    </xf>
    <xf numFmtId="0" fontId="7" fillId="0" borderId="2" xfId="0" applyFont="1" applyFill="1" applyBorder="1" applyAlignment="1">
      <alignment horizontal="left" vertical="center" wrapText="1"/>
    </xf>
    <xf numFmtId="0" fontId="0" fillId="0" borderId="2" xfId="0" applyNumberFormat="1" applyFont="1" applyBorder="1" applyAlignment="1">
      <alignment horizontal="center" vertical="center"/>
    </xf>
    <xf numFmtId="0" fontId="7" fillId="0" borderId="2" xfId="0" applyFont="1" applyFill="1" applyBorder="1" applyAlignment="1">
      <alignment horizontal="center" vertical="center"/>
    </xf>
    <xf numFmtId="0" fontId="7" fillId="0" borderId="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xf>
    <xf numFmtId="0" fontId="6" fillId="0" borderId="2" xfId="0" applyFont="1" applyFill="1" applyBorder="1" applyAlignment="1">
      <alignment horizontal="left" vertical="center" wrapText="1"/>
    </xf>
    <xf numFmtId="176" fontId="4" fillId="0" borderId="2" xfId="0" applyNumberFormat="1" applyFont="1" applyFill="1" applyBorder="1" applyAlignment="1">
      <alignment horizontal="center" vertical="center"/>
    </xf>
    <xf numFmtId="0" fontId="6" fillId="0" borderId="2" xfId="0" applyFont="1" applyFill="1" applyBorder="1" applyAlignment="1">
      <alignment horizontal="left" vertical="center"/>
    </xf>
    <xf numFmtId="0" fontId="6" fillId="0" borderId="2" xfId="0" applyFont="1" applyFill="1" applyBorder="1" applyAlignment="1">
      <alignment horizontal="center" vertical="center"/>
    </xf>
    <xf numFmtId="176" fontId="5" fillId="0" borderId="2" xfId="0" applyNumberFormat="1" applyFont="1" applyFill="1" applyBorder="1" applyAlignment="1">
      <alignment horizontal="center" vertical="center"/>
    </xf>
    <xf numFmtId="0" fontId="18" fillId="0" borderId="2" xfId="0" applyNumberFormat="1" applyFont="1" applyFill="1" applyBorder="1" applyAlignment="1">
      <alignment vertical="center" wrapText="1"/>
    </xf>
    <xf numFmtId="0" fontId="18" fillId="0" borderId="2" xfId="0" applyNumberFormat="1" applyFont="1" applyFill="1" applyBorder="1" applyAlignment="1">
      <alignment horizontal="center" vertical="center" wrapText="1"/>
    </xf>
    <xf numFmtId="0" fontId="16" fillId="0" borderId="2" xfId="0" applyFont="1" applyBorder="1" applyAlignment="1">
      <alignment horizontal="center" vertical="center"/>
    </xf>
    <xf numFmtId="49" fontId="16" fillId="0" borderId="2" xfId="0" applyNumberFormat="1" applyFont="1" applyFill="1" applyBorder="1" applyAlignment="1">
      <alignment horizontal="left" vertical="center" wrapText="1"/>
    </xf>
    <xf numFmtId="0" fontId="7" fillId="0" borderId="2" xfId="0" applyFont="1" applyBorder="1" applyAlignment="1">
      <alignment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7" fillId="2" borderId="2" xfId="0" applyFont="1" applyFill="1" applyBorder="1" applyAlignment="1">
      <alignment vertical="center" wrapText="1"/>
    </xf>
    <xf numFmtId="0" fontId="7" fillId="2" borderId="2" xfId="0" applyNumberFormat="1" applyFont="1" applyFill="1" applyBorder="1" applyAlignment="1">
      <alignment horizontal="center" vertical="center" wrapText="1"/>
    </xf>
    <xf numFmtId="0" fontId="7" fillId="0" borderId="4" xfId="0" applyFont="1" applyBorder="1" applyAlignment="1">
      <alignment horizontal="center" vertical="center"/>
    </xf>
    <xf numFmtId="0" fontId="16" fillId="0" borderId="2" xfId="0" applyFont="1" applyBorder="1" applyAlignment="1">
      <alignment horizontal="left" vertical="center" wrapText="1"/>
    </xf>
    <xf numFmtId="0" fontId="16" fillId="0" borderId="2" xfId="0" applyFont="1" applyBorder="1" applyAlignment="1">
      <alignment horizontal="left" vertical="center"/>
    </xf>
    <xf numFmtId="0" fontId="19" fillId="0" borderId="2" xfId="0" applyFont="1" applyBorder="1" applyAlignment="1">
      <alignment vertical="center" wrapText="1"/>
    </xf>
    <xf numFmtId="0" fontId="19" fillId="0" borderId="2" xfId="0" applyFont="1" applyBorder="1" applyAlignment="1">
      <alignment horizontal="left" vertical="center" wrapText="1"/>
    </xf>
    <xf numFmtId="0" fontId="19" fillId="0" borderId="2" xfId="0" applyNumberFormat="1" applyFont="1" applyBorder="1" applyAlignment="1">
      <alignment horizontal="center" vertical="center"/>
    </xf>
    <xf numFmtId="0" fontId="20" fillId="0" borderId="2" xfId="0" applyFont="1" applyBorder="1" applyAlignment="1">
      <alignment horizontal="left" vertical="center" wrapText="1"/>
    </xf>
    <xf numFmtId="0" fontId="20" fillId="0" borderId="2" xfId="0"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16" fillId="0" borderId="2" xfId="61" applyFont="1" applyFill="1" applyBorder="1" applyAlignment="1">
      <alignment horizontal="left" vertical="center" wrapText="1"/>
    </xf>
    <xf numFmtId="0" fontId="16" fillId="0" borderId="2" xfId="54" applyNumberFormat="1" applyFont="1" applyFill="1" applyBorder="1" applyAlignment="1">
      <alignment horizontal="left" vertical="center" wrapText="1"/>
    </xf>
    <xf numFmtId="176" fontId="7" fillId="2" borderId="2" xfId="62" applyNumberFormat="1" applyFont="1" applyFill="1" applyBorder="1" applyAlignment="1">
      <alignment horizontal="left" vertical="center" wrapText="1"/>
    </xf>
    <xf numFmtId="0" fontId="16" fillId="2" borderId="2" xfId="62" applyNumberFormat="1" applyFont="1" applyFill="1" applyBorder="1" applyAlignment="1">
      <alignment horizontal="center" vertical="center"/>
    </xf>
    <xf numFmtId="0" fontId="16" fillId="0" borderId="2" xfId="61" applyFont="1" applyFill="1" applyBorder="1" applyAlignment="1">
      <alignment horizontal="left" vertical="center"/>
    </xf>
    <xf numFmtId="0" fontId="16" fillId="0" borderId="2" xfId="61" applyFont="1" applyFill="1" applyBorder="1" applyAlignment="1">
      <alignment horizontal="center" vertical="center"/>
    </xf>
    <xf numFmtId="0" fontId="7" fillId="0" borderId="2" xfId="61" applyFont="1" applyFill="1" applyBorder="1" applyAlignment="1">
      <alignment horizontal="left" vertical="center" wrapText="1"/>
    </xf>
    <xf numFmtId="0" fontId="7" fillId="0" borderId="2" xfId="54" applyNumberFormat="1" applyFont="1" applyFill="1" applyBorder="1" applyAlignment="1">
      <alignment horizontal="left" vertical="center" wrapText="1"/>
    </xf>
    <xf numFmtId="0" fontId="7" fillId="2" borderId="2" xfId="62" applyNumberFormat="1" applyFont="1" applyFill="1" applyBorder="1" applyAlignment="1">
      <alignment horizontal="center" vertical="center"/>
    </xf>
    <xf numFmtId="0" fontId="7" fillId="0" borderId="2" xfId="33" applyFont="1" applyBorder="1" applyAlignment="1">
      <alignment horizontal="left" vertical="center" wrapText="1"/>
    </xf>
    <xf numFmtId="0" fontId="7" fillId="0" borderId="2" xfId="52" applyFont="1" applyBorder="1" applyAlignment="1">
      <alignment horizontal="left" vertical="center" wrapText="1"/>
    </xf>
    <xf numFmtId="0" fontId="7" fillId="0" borderId="2" xfId="52" applyNumberFormat="1" applyFont="1" applyBorder="1" applyAlignment="1">
      <alignment horizontal="center" vertical="center" wrapText="1"/>
    </xf>
    <xf numFmtId="0" fontId="7" fillId="0" borderId="2" xfId="52" applyNumberFormat="1" applyFont="1" applyBorder="1" applyAlignment="1">
      <alignment horizontal="center" vertical="center"/>
    </xf>
    <xf numFmtId="0" fontId="16" fillId="0" borderId="2" xfId="33" applyFont="1" applyBorder="1" applyAlignment="1">
      <alignment horizontal="left" vertical="center" wrapText="1"/>
    </xf>
    <xf numFmtId="0" fontId="21" fillId="0" borderId="2" xfId="0" applyNumberFormat="1" applyFont="1" applyFill="1" applyBorder="1" applyAlignment="1">
      <alignment horizontal="left" vertical="center" wrapText="1"/>
    </xf>
    <xf numFmtId="0" fontId="16" fillId="0" borderId="2" xfId="52" applyNumberFormat="1" applyFont="1" applyBorder="1" applyAlignment="1">
      <alignment horizontal="center" vertical="center"/>
    </xf>
    <xf numFmtId="0" fontId="7" fillId="0" borderId="2" xfId="0" applyFont="1" applyFill="1" applyBorder="1" applyAlignment="1">
      <alignment horizontal="left" vertical="center"/>
    </xf>
    <xf numFmtId="0" fontId="17" fillId="0" borderId="2" xfId="0" applyFont="1" applyFill="1" applyBorder="1" applyAlignment="1">
      <alignment horizontal="left" vertical="center" wrapText="1"/>
    </xf>
    <xf numFmtId="0" fontId="22" fillId="0" borderId="2" xfId="0" applyNumberFormat="1" applyFont="1" applyBorder="1" applyAlignment="1">
      <alignment horizontal="center" vertical="center"/>
    </xf>
    <xf numFmtId="0" fontId="0" fillId="0" borderId="2" xfId="0" applyFont="1" applyBorder="1" applyAlignment="1">
      <alignment horizontal="left" vertical="center"/>
    </xf>
    <xf numFmtId="0" fontId="16" fillId="0" borderId="2" xfId="0" applyNumberFormat="1" applyFont="1" applyBorder="1" applyAlignment="1">
      <alignment horizontal="center" vertical="center" wrapText="1"/>
    </xf>
    <xf numFmtId="0" fontId="8" fillId="2" borderId="2" xfId="0" applyFont="1" applyFill="1" applyBorder="1" applyAlignment="1">
      <alignment horizontal="center" vertical="center"/>
    </xf>
    <xf numFmtId="0" fontId="8" fillId="2" borderId="2"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8" fillId="2" borderId="2" xfId="0" applyNumberFormat="1" applyFont="1" applyFill="1" applyBorder="1" applyAlignment="1">
      <alignment horizontal="center" vertical="center"/>
    </xf>
    <xf numFmtId="0" fontId="8" fillId="2" borderId="2" xfId="0" applyFont="1" applyFill="1" applyBorder="1" applyAlignment="1">
      <alignment horizontal="left" vertical="center"/>
    </xf>
    <xf numFmtId="0" fontId="24" fillId="0" borderId="2" xfId="0" applyFont="1" applyFill="1" applyBorder="1" applyAlignment="1">
      <alignment horizontal="center" vertical="center"/>
    </xf>
    <xf numFmtId="0" fontId="24" fillId="0" borderId="2" xfId="33" applyFont="1" applyFill="1" applyBorder="1" applyAlignment="1">
      <alignment horizontal="left" vertical="center" wrapText="1"/>
    </xf>
    <xf numFmtId="0" fontId="24" fillId="0" borderId="2" xfId="0" applyFont="1" applyFill="1" applyBorder="1" applyAlignment="1">
      <alignment horizontal="left" vertical="center" wrapText="1"/>
    </xf>
    <xf numFmtId="179" fontId="24" fillId="0" borderId="2" xfId="0" applyNumberFormat="1" applyFont="1" applyFill="1" applyBorder="1" applyAlignment="1">
      <alignment horizontal="center" vertical="center"/>
    </xf>
    <xf numFmtId="0" fontId="24" fillId="0" borderId="2" xfId="0" applyFont="1" applyFill="1" applyBorder="1" applyAlignment="1">
      <alignment horizontal="left" vertical="center"/>
    </xf>
    <xf numFmtId="0" fontId="17" fillId="0" borderId="2" xfId="0" applyFont="1" applyFill="1" applyBorder="1" applyAlignment="1">
      <alignment horizontal="center" vertical="center"/>
    </xf>
    <xf numFmtId="0" fontId="17" fillId="0" borderId="2" xfId="33" applyFont="1" applyFill="1" applyBorder="1" applyAlignment="1">
      <alignment horizontal="left" vertical="center" wrapText="1"/>
    </xf>
    <xf numFmtId="0" fontId="17" fillId="3" borderId="2" xfId="0" applyFont="1" applyFill="1" applyBorder="1" applyAlignment="1">
      <alignment horizontal="left" vertical="center" wrapText="1"/>
    </xf>
    <xf numFmtId="0" fontId="17" fillId="0" borderId="2" xfId="52" applyFont="1" applyFill="1" applyBorder="1" applyAlignment="1">
      <alignment horizontal="left" vertical="center" wrapText="1"/>
    </xf>
    <xf numFmtId="0" fontId="17" fillId="3" borderId="2" xfId="0" applyNumberFormat="1" applyFont="1" applyFill="1" applyBorder="1" applyAlignment="1">
      <alignment horizontal="center" vertical="center"/>
    </xf>
    <xf numFmtId="0" fontId="17" fillId="0" borderId="2" xfId="0" applyFont="1" applyFill="1" applyBorder="1" applyAlignment="1">
      <alignment horizontal="left" vertical="center"/>
    </xf>
    <xf numFmtId="0" fontId="17" fillId="3" borderId="2" xfId="0" applyNumberFormat="1" applyFont="1" applyFill="1" applyBorder="1" applyAlignment="1">
      <alignment horizontal="left" vertical="center" wrapText="1"/>
    </xf>
    <xf numFmtId="0" fontId="17" fillId="3" borderId="2" xfId="0" applyNumberFormat="1" applyFont="1" applyFill="1" applyBorder="1" applyAlignment="1">
      <alignment horizontal="center" vertical="center" wrapText="1"/>
    </xf>
    <xf numFmtId="0" fontId="17" fillId="3" borderId="5" xfId="0" applyNumberFormat="1" applyFont="1" applyFill="1" applyBorder="1" applyAlignment="1">
      <alignment horizontal="left" vertical="center" wrapText="1"/>
    </xf>
    <xf numFmtId="0" fontId="17" fillId="0" borderId="2" xfId="0" applyNumberFormat="1" applyFont="1" applyFill="1" applyBorder="1" applyAlignment="1">
      <alignment horizontal="left" vertical="center" wrapText="1"/>
    </xf>
    <xf numFmtId="178" fontId="17" fillId="0" borderId="2" xfId="0" applyNumberFormat="1" applyFont="1" applyFill="1" applyBorder="1" applyAlignment="1">
      <alignment horizontal="left" vertical="center" wrapText="1"/>
    </xf>
    <xf numFmtId="178" fontId="17" fillId="0" borderId="2" xfId="20" applyNumberFormat="1" applyFont="1" applyFill="1" applyBorder="1" applyAlignment="1">
      <alignment horizontal="left" vertical="center" wrapText="1"/>
    </xf>
    <xf numFmtId="0" fontId="17" fillId="0" borderId="2" xfId="0" applyNumberFormat="1" applyFont="1" applyFill="1" applyBorder="1" applyAlignment="1">
      <alignment horizontal="center" vertical="center"/>
    </xf>
    <xf numFmtId="178" fontId="17" fillId="0" borderId="2" xfId="0" applyNumberFormat="1" applyFont="1" applyFill="1" applyBorder="1" applyAlignment="1">
      <alignment horizontal="left" vertical="center"/>
    </xf>
    <xf numFmtId="0" fontId="24" fillId="3" borderId="2" xfId="0" applyNumberFormat="1" applyFont="1" applyFill="1" applyBorder="1" applyAlignment="1">
      <alignment horizontal="left" vertical="center" wrapText="1"/>
    </xf>
    <xf numFmtId="176" fontId="24" fillId="3" borderId="2"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0" fontId="16" fillId="0" borderId="2" xfId="33" applyFont="1" applyFill="1" applyBorder="1" applyAlignment="1">
      <alignment horizontal="left" vertical="center" wrapText="1"/>
    </xf>
    <xf numFmtId="0" fontId="24" fillId="3" borderId="2" xfId="0" applyFont="1" applyFill="1" applyBorder="1" applyAlignment="1">
      <alignment horizontal="left" vertical="center" wrapText="1"/>
    </xf>
    <xf numFmtId="0" fontId="24" fillId="3" borderId="2" xfId="0" applyNumberFormat="1" applyFont="1" applyFill="1" applyBorder="1" applyAlignment="1">
      <alignment horizontal="center" vertical="center"/>
    </xf>
    <xf numFmtId="0" fontId="17" fillId="3" borderId="2" xfId="0" applyNumberFormat="1" applyFont="1" applyFill="1" applyBorder="1" applyAlignment="1">
      <alignment horizontal="left" vertical="center"/>
    </xf>
    <xf numFmtId="0" fontId="25" fillId="0" borderId="0" xfId="0" applyFont="1">
      <alignment vertical="center"/>
    </xf>
    <xf numFmtId="0" fontId="16" fillId="0" borderId="2" xfId="61" applyNumberFormat="1" applyFont="1" applyFill="1" applyBorder="1" applyAlignment="1">
      <alignment horizontal="center" vertical="center"/>
    </xf>
    <xf numFmtId="0" fontId="7" fillId="2" borderId="2"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xf>
    <xf numFmtId="0" fontId="7" fillId="2" borderId="2" xfId="63" applyFont="1" applyFill="1" applyBorder="1" applyAlignment="1" applyProtection="1">
      <alignment horizontal="left" vertical="center" wrapText="1"/>
      <protection locked="0"/>
    </xf>
    <xf numFmtId="0" fontId="7" fillId="0" borderId="4" xfId="0" applyFont="1" applyBorder="1" applyAlignment="1">
      <alignment horizontal="left" vertical="center" wrapText="1"/>
    </xf>
    <xf numFmtId="0" fontId="17" fillId="0" borderId="2" xfId="12" applyFont="1" applyBorder="1" applyAlignment="1">
      <alignment horizontal="left" vertical="center" wrapText="1"/>
    </xf>
    <xf numFmtId="49" fontId="17" fillId="2" borderId="6" xfId="0" applyNumberFormat="1" applyFont="1" applyFill="1" applyBorder="1" applyAlignment="1">
      <alignment horizontal="left" vertical="center" wrapText="1"/>
    </xf>
    <xf numFmtId="0" fontId="17" fillId="2" borderId="6" xfId="0" applyNumberFormat="1" applyFont="1" applyFill="1" applyBorder="1" applyAlignment="1">
      <alignment horizontal="center" vertical="center" wrapText="1"/>
    </xf>
    <xf numFmtId="49" fontId="17" fillId="2" borderId="6" xfId="0" applyNumberFormat="1" applyFont="1" applyFill="1" applyBorder="1" applyAlignment="1">
      <alignment vertical="center" wrapText="1"/>
    </xf>
    <xf numFmtId="49" fontId="17" fillId="2" borderId="2" xfId="0" applyNumberFormat="1" applyFont="1" applyFill="1" applyBorder="1" applyAlignment="1">
      <alignment horizontal="left" vertical="center" wrapText="1"/>
    </xf>
    <xf numFmtId="0" fontId="17" fillId="2" borderId="2" xfId="0" applyNumberFormat="1" applyFont="1" applyFill="1" applyBorder="1" applyAlignment="1">
      <alignment horizontal="center" vertical="center" wrapText="1"/>
    </xf>
    <xf numFmtId="49" fontId="17" fillId="2" borderId="2" xfId="0" applyNumberFormat="1" applyFont="1" applyFill="1" applyBorder="1" applyAlignment="1">
      <alignment vertical="center" wrapText="1"/>
    </xf>
    <xf numFmtId="0" fontId="16" fillId="2" borderId="2" xfId="0" applyNumberFormat="1" applyFont="1" applyFill="1" applyBorder="1" applyAlignment="1">
      <alignment horizontal="center" vertical="center"/>
    </xf>
    <xf numFmtId="0" fontId="16" fillId="2" borderId="2" xfId="0" applyFont="1" applyFill="1" applyBorder="1" applyAlignment="1">
      <alignment horizontal="left" vertical="center" wrapText="1"/>
    </xf>
    <xf numFmtId="0" fontId="16" fillId="2" borderId="2" xfId="0" applyNumberFormat="1" applyFont="1" applyFill="1" applyBorder="1" applyAlignment="1">
      <alignment horizontal="left" vertical="center"/>
    </xf>
    <xf numFmtId="0" fontId="20" fillId="0" borderId="7" xfId="0" applyFont="1" applyBorder="1" applyAlignment="1">
      <alignment vertical="center" wrapText="1"/>
    </xf>
    <xf numFmtId="0" fontId="7" fillId="0" borderId="7" xfId="0" applyNumberFormat="1" applyFont="1" applyBorder="1" applyAlignment="1">
      <alignment horizontal="center" vertical="center" wrapText="1"/>
    </xf>
    <xf numFmtId="0" fontId="7" fillId="0" borderId="7" xfId="0" applyFont="1" applyBorder="1" applyAlignment="1">
      <alignment vertical="center" wrapText="1"/>
    </xf>
    <xf numFmtId="0" fontId="20" fillId="0" borderId="7" xfId="0" applyFont="1" applyBorder="1" applyAlignment="1">
      <alignment horizontal="center" vertical="center" wrapText="1"/>
    </xf>
    <xf numFmtId="0" fontId="26" fillId="0" borderId="2" xfId="0" applyFont="1" applyBorder="1" applyAlignment="1">
      <alignment vertical="center" wrapText="1"/>
    </xf>
    <xf numFmtId="0" fontId="20" fillId="0" borderId="2" xfId="0" applyFont="1" applyBorder="1" applyAlignment="1">
      <alignment vertical="center" wrapText="1"/>
    </xf>
    <xf numFmtId="0" fontId="24" fillId="0" borderId="2" xfId="0" applyFont="1" applyBorder="1" applyAlignment="1">
      <alignment horizontal="left" vertical="center" wrapText="1"/>
    </xf>
    <xf numFmtId="0" fontId="17" fillId="0" borderId="2" xfId="0" applyFont="1" applyBorder="1" applyAlignment="1">
      <alignment horizontal="left" vertical="center" wrapText="1"/>
    </xf>
    <xf numFmtId="0" fontId="17" fillId="0" borderId="2" xfId="0" applyFont="1" applyBorder="1" applyAlignment="1">
      <alignment vertical="center" wrapText="1"/>
    </xf>
    <xf numFmtId="0" fontId="24" fillId="0" borderId="2" xfId="0" applyNumberFormat="1" applyFont="1" applyBorder="1" applyAlignment="1">
      <alignment horizontal="center" vertical="center"/>
    </xf>
    <xf numFmtId="0" fontId="17" fillId="0" borderId="2" xfId="0" applyFont="1" applyBorder="1" applyAlignment="1">
      <alignment horizontal="left" vertical="center"/>
    </xf>
    <xf numFmtId="0" fontId="17" fillId="0" borderId="2" xfId="12" applyFont="1" applyBorder="1" applyAlignment="1">
      <alignment vertical="center" wrapText="1"/>
    </xf>
    <xf numFmtId="0" fontId="17" fillId="0" borderId="2" xfId="0" applyFont="1" applyBorder="1" applyAlignment="1">
      <alignment horizontal="center" vertical="center" wrapText="1"/>
    </xf>
    <xf numFmtId="0" fontId="0" fillId="0" borderId="0" xfId="0" applyAlignment="1">
      <alignment vertical="center"/>
    </xf>
    <xf numFmtId="0" fontId="1" fillId="0" borderId="0" xfId="0" applyFont="1">
      <alignment vertical="center"/>
    </xf>
    <xf numFmtId="0" fontId="27" fillId="0" borderId="0" xfId="0" applyFont="1" applyAlignment="1">
      <alignment horizontal="center" vertical="center"/>
    </xf>
    <xf numFmtId="0" fontId="28" fillId="0" borderId="0" xfId="0" applyFont="1">
      <alignment vertical="center"/>
    </xf>
    <xf numFmtId="0" fontId="13" fillId="0" borderId="0" xfId="0" applyFont="1">
      <alignment vertical="center"/>
    </xf>
    <xf numFmtId="0" fontId="29" fillId="0" borderId="0" xfId="0" applyFont="1">
      <alignment vertical="center"/>
    </xf>
    <xf numFmtId="0" fontId="30" fillId="0" borderId="0" xfId="0" applyFont="1" applyAlignment="1">
      <alignment horizontal="center" vertical="center"/>
    </xf>
    <xf numFmtId="0" fontId="13" fillId="0" borderId="0" xfId="57" applyFont="1" applyAlignment="1">
      <alignment vertical="center"/>
    </xf>
    <xf numFmtId="0" fontId="13" fillId="4" borderId="0" xfId="57" applyFont="1" applyFill="1" applyAlignment="1">
      <alignment vertical="center"/>
    </xf>
    <xf numFmtId="0" fontId="29" fillId="0" borderId="0" xfId="57" applyFont="1" applyAlignment="1">
      <alignment vertical="center"/>
    </xf>
    <xf numFmtId="0" fontId="28" fillId="0" borderId="0" xfId="0" applyFont="1" applyAlignment="1">
      <alignment horizontal="center" vertical="center"/>
    </xf>
    <xf numFmtId="179" fontId="0" fillId="0" borderId="0" xfId="0" applyNumberFormat="1">
      <alignment vertical="center"/>
    </xf>
    <xf numFmtId="10" fontId="0" fillId="0" borderId="0" xfId="0" applyNumberFormat="1" applyAlignment="1">
      <alignment horizontal="center" vertical="center"/>
    </xf>
    <xf numFmtId="0" fontId="1" fillId="0" borderId="0" xfId="0" applyFont="1" applyAlignment="1">
      <alignment horizontal="left" vertical="center"/>
    </xf>
    <xf numFmtId="0" fontId="31" fillId="0" borderId="0" xfId="59" applyNumberFormat="1" applyFont="1" applyAlignment="1">
      <alignment horizontal="center" vertical="center" wrapText="1"/>
    </xf>
    <xf numFmtId="179" fontId="31" fillId="0" borderId="0" xfId="59" applyNumberFormat="1" applyFont="1" applyAlignment="1">
      <alignment horizontal="center" vertical="center" wrapText="1"/>
    </xf>
    <xf numFmtId="0" fontId="32" fillId="0" borderId="0" xfId="59" applyNumberFormat="1" applyFont="1" applyAlignment="1">
      <alignment horizontal="center" vertical="center" wrapText="1"/>
    </xf>
    <xf numFmtId="0" fontId="32" fillId="0" borderId="0" xfId="59" applyNumberFormat="1" applyFont="1" applyAlignment="1">
      <alignment horizontal="left" vertical="center" wrapText="1"/>
    </xf>
    <xf numFmtId="179" fontId="33" fillId="0" borderId="1" xfId="59" applyNumberFormat="1" applyFont="1" applyBorder="1" applyAlignment="1">
      <alignment horizontal="right" vertical="center" wrapText="1"/>
    </xf>
    <xf numFmtId="0" fontId="1" fillId="0" borderId="2" xfId="59" applyNumberFormat="1" applyFont="1" applyBorder="1" applyAlignment="1">
      <alignment horizontal="center" vertical="center" wrapText="1"/>
    </xf>
    <xf numFmtId="0" fontId="1" fillId="0" borderId="8" xfId="59" applyNumberFormat="1" applyFont="1" applyBorder="1" applyAlignment="1">
      <alignment horizontal="center" vertical="center" wrapText="1"/>
    </xf>
    <xf numFmtId="0" fontId="1" fillId="0" borderId="9" xfId="59" applyNumberFormat="1" applyFont="1" applyBorder="1" applyAlignment="1">
      <alignment horizontal="center" vertical="center" wrapText="1"/>
    </xf>
    <xf numFmtId="0" fontId="1" fillId="0" borderId="10" xfId="59" applyNumberFormat="1" applyFont="1" applyBorder="1" applyAlignment="1">
      <alignment horizontal="center" vertical="center" wrapText="1"/>
    </xf>
    <xf numFmtId="179" fontId="1" fillId="0" borderId="2" xfId="59" applyNumberFormat="1" applyFont="1" applyBorder="1" applyAlignment="1">
      <alignment horizontal="center" vertical="center" wrapText="1"/>
    </xf>
    <xf numFmtId="0" fontId="1" fillId="0" borderId="11" xfId="59" applyNumberFormat="1" applyFont="1" applyBorder="1" applyAlignment="1">
      <alignment horizontal="center" vertical="center" wrapText="1"/>
    </xf>
    <xf numFmtId="0" fontId="1" fillId="0" borderId="1" xfId="59" applyNumberFormat="1" applyFont="1" applyBorder="1" applyAlignment="1">
      <alignment horizontal="center" vertical="center" wrapText="1"/>
    </xf>
    <xf numFmtId="0" fontId="1" fillId="0" borderId="12" xfId="59" applyNumberFormat="1" applyFont="1" applyBorder="1" applyAlignment="1">
      <alignment horizontal="center" vertical="center" wrapText="1"/>
    </xf>
    <xf numFmtId="0" fontId="34" fillId="0" borderId="3" xfId="43" applyNumberFormat="1" applyFont="1" applyFill="1" applyBorder="1" applyAlignment="1" applyProtection="1">
      <alignment horizontal="center" vertical="center" wrapText="1"/>
    </xf>
    <xf numFmtId="0" fontId="34" fillId="0" borderId="13" xfId="43" applyNumberFormat="1" applyFont="1" applyFill="1" applyBorder="1" applyAlignment="1" applyProtection="1">
      <alignment horizontal="center" vertical="center" wrapText="1"/>
    </xf>
    <xf numFmtId="0" fontId="34" fillId="0" borderId="4" xfId="43" applyNumberFormat="1" applyFont="1" applyFill="1" applyBorder="1" applyAlignment="1" applyProtection="1">
      <alignment horizontal="center" vertical="center" wrapText="1"/>
    </xf>
    <xf numFmtId="0" fontId="34" fillId="0" borderId="2" xfId="59" applyNumberFormat="1" applyFont="1" applyFill="1" applyBorder="1" applyAlignment="1">
      <alignment horizontal="center" vertical="center" wrapText="1"/>
    </xf>
    <xf numFmtId="0" fontId="35" fillId="0" borderId="2" xfId="43" applyNumberFormat="1" applyFont="1" applyFill="1" applyBorder="1" applyAlignment="1" applyProtection="1">
      <alignment horizontal="center" vertical="center" wrapText="1"/>
    </xf>
    <xf numFmtId="0" fontId="3" fillId="2" borderId="2" xfId="48" applyNumberFormat="1" applyFont="1" applyFill="1" applyBorder="1" applyAlignment="1" applyProtection="1">
      <alignment horizontal="center" vertical="center" wrapText="1"/>
    </xf>
    <xf numFmtId="179" fontId="34" fillId="0" borderId="2" xfId="59" applyNumberFormat="1" applyFont="1" applyFill="1" applyBorder="1" applyAlignment="1">
      <alignment horizontal="center" vertical="center" wrapText="1"/>
    </xf>
    <xf numFmtId="0" fontId="36" fillId="2" borderId="2" xfId="48" applyNumberFormat="1" applyFont="1" applyFill="1" applyBorder="1" applyAlignment="1" applyProtection="1">
      <alignment horizontal="center" vertical="center" wrapText="1"/>
    </xf>
    <xf numFmtId="0" fontId="37" fillId="2" borderId="2" xfId="48" applyNumberFormat="1" applyFont="1" applyFill="1" applyBorder="1" applyAlignment="1" applyProtection="1">
      <alignment horizontal="left" vertical="center" wrapText="1"/>
    </xf>
    <xf numFmtId="0" fontId="7" fillId="0" borderId="2" xfId="59" applyFont="1" applyFill="1" applyBorder="1" applyAlignment="1">
      <alignment horizontal="center" vertical="center"/>
    </xf>
    <xf numFmtId="0" fontId="28" fillId="0" borderId="2" xfId="59" applyNumberFormat="1" applyFont="1" applyBorder="1" applyAlignment="1">
      <alignment horizontal="left" vertical="center" wrapText="1"/>
    </xf>
    <xf numFmtId="0" fontId="38" fillId="0" borderId="2" xfId="59" applyNumberFormat="1" applyFont="1" applyBorder="1" applyAlignment="1">
      <alignment horizontal="center" vertical="center" wrapText="1"/>
    </xf>
    <xf numFmtId="0" fontId="7" fillId="2" borderId="2" xfId="59" applyFont="1" applyFill="1" applyBorder="1" applyAlignment="1">
      <alignment wrapText="1"/>
    </xf>
    <xf numFmtId="0" fontId="7" fillId="0" borderId="2" xfId="59" applyNumberFormat="1" applyFont="1" applyFill="1" applyBorder="1" applyAlignment="1">
      <alignment horizontal="center" vertical="center"/>
    </xf>
    <xf numFmtId="0" fontId="20" fillId="2" borderId="2" xfId="48" applyNumberFormat="1" applyFont="1" applyFill="1" applyBorder="1" applyAlignment="1" applyProtection="1">
      <alignment horizontal="center" vertical="center" wrapText="1"/>
    </xf>
    <xf numFmtId="0" fontId="20" fillId="2" borderId="2" xfId="48" applyNumberFormat="1" applyFont="1" applyFill="1" applyBorder="1" applyAlignment="1" applyProtection="1">
      <alignment horizontal="left" vertical="center" wrapText="1"/>
    </xf>
    <xf numFmtId="0" fontId="39" fillId="0" borderId="2" xfId="59" applyNumberFormat="1" applyFont="1" applyFill="1" applyBorder="1" applyAlignment="1">
      <alignment horizontal="center" vertical="center" wrapText="1"/>
    </xf>
    <xf numFmtId="0" fontId="7" fillId="2" borderId="2" xfId="59" applyFont="1" applyFill="1" applyBorder="1" applyAlignment="1">
      <alignment horizontal="left" vertical="center" wrapText="1"/>
    </xf>
    <xf numFmtId="0" fontId="39" fillId="0" borderId="2" xfId="59" applyNumberFormat="1" applyFont="1" applyBorder="1" applyAlignment="1">
      <alignment horizontal="center" vertical="center" wrapText="1"/>
    </xf>
    <xf numFmtId="0" fontId="20" fillId="2" borderId="3" xfId="48" applyNumberFormat="1" applyFont="1" applyFill="1" applyBorder="1" applyAlignment="1" applyProtection="1">
      <alignment horizontal="left" vertical="center" wrapText="1" shrinkToFit="1"/>
    </xf>
    <xf numFmtId="0" fontId="20" fillId="2" borderId="13" xfId="48" applyNumberFormat="1" applyFont="1" applyFill="1" applyBorder="1" applyAlignment="1" applyProtection="1">
      <alignment horizontal="left" vertical="center" wrapText="1" shrinkToFit="1"/>
    </xf>
    <xf numFmtId="0" fontId="20" fillId="2" borderId="4" xfId="48" applyNumberFormat="1" applyFont="1" applyFill="1" applyBorder="1" applyAlignment="1" applyProtection="1">
      <alignment horizontal="left" vertical="center" wrapText="1" shrinkToFit="1"/>
    </xf>
    <xf numFmtId="0" fontId="26" fillId="2" borderId="2" xfId="48" applyNumberFormat="1" applyFont="1" applyFill="1" applyBorder="1" applyAlignment="1" applyProtection="1">
      <alignment horizontal="center" vertical="center" wrapText="1"/>
    </xf>
    <xf numFmtId="0" fontId="7" fillId="2" borderId="2" xfId="59" applyFont="1" applyFill="1" applyBorder="1" applyAlignment="1">
      <alignment horizontal="center" vertical="center"/>
    </xf>
    <xf numFmtId="0" fontId="7" fillId="2" borderId="2" xfId="59" applyNumberFormat="1" applyFont="1" applyFill="1" applyBorder="1" applyAlignment="1">
      <alignment horizontal="center" vertical="center"/>
    </xf>
    <xf numFmtId="0" fontId="37" fillId="2" borderId="3" xfId="48" applyNumberFormat="1" applyFont="1" applyFill="1" applyBorder="1" applyAlignment="1" applyProtection="1">
      <alignment horizontal="left" vertical="center" wrapText="1"/>
    </xf>
    <xf numFmtId="0" fontId="37" fillId="2" borderId="13" xfId="48" applyNumberFormat="1" applyFont="1" applyFill="1" applyBorder="1" applyAlignment="1" applyProtection="1">
      <alignment horizontal="left" vertical="center" wrapText="1"/>
    </xf>
    <xf numFmtId="0" fontId="37" fillId="2" borderId="4" xfId="48" applyNumberFormat="1" applyFont="1" applyFill="1" applyBorder="1" applyAlignment="1" applyProtection="1">
      <alignment horizontal="left" vertical="center" wrapText="1"/>
    </xf>
    <xf numFmtId="0" fontId="38" fillId="0" borderId="2" xfId="59" applyNumberFormat="1" applyFont="1" applyFill="1" applyBorder="1" applyAlignment="1">
      <alignment horizontal="center" vertical="center" wrapText="1"/>
    </xf>
    <xf numFmtId="0" fontId="13" fillId="0" borderId="2" xfId="59" applyNumberFormat="1" applyFont="1" applyFill="1" applyBorder="1" applyAlignment="1">
      <alignment horizontal="center" vertical="center" wrapText="1"/>
    </xf>
    <xf numFmtId="0" fontId="36" fillId="0" borderId="2" xfId="48" applyNumberFormat="1" applyFont="1" applyFill="1" applyBorder="1" applyAlignment="1" applyProtection="1">
      <alignment horizontal="center" vertical="center" wrapText="1"/>
    </xf>
    <xf numFmtId="0" fontId="37" fillId="0" borderId="2" xfId="48" applyNumberFormat="1" applyFont="1" applyFill="1" applyBorder="1" applyAlignment="1" applyProtection="1">
      <alignment horizontal="left" vertical="center" wrapText="1"/>
    </xf>
    <xf numFmtId="0" fontId="13" fillId="2" borderId="2" xfId="59" applyNumberFormat="1" applyFont="1" applyFill="1" applyBorder="1" applyAlignment="1">
      <alignment horizontal="center" vertical="center" wrapText="1"/>
    </xf>
    <xf numFmtId="0" fontId="37" fillId="2" borderId="2" xfId="48" applyNumberFormat="1" applyFont="1" applyFill="1" applyBorder="1" applyAlignment="1" applyProtection="1">
      <alignment horizontal="center" vertical="center" wrapText="1"/>
    </xf>
    <xf numFmtId="0" fontId="20" fillId="2" borderId="2" xfId="0" applyFont="1" applyFill="1" applyBorder="1" applyAlignment="1" applyProtection="1">
      <alignment vertical="center" wrapText="1"/>
    </xf>
    <xf numFmtId="0" fontId="7" fillId="0" borderId="2" xfId="59" applyFont="1" applyFill="1" applyBorder="1" applyAlignment="1">
      <alignment horizontal="center" vertical="center" wrapText="1"/>
    </xf>
    <xf numFmtId="0" fontId="7" fillId="0" borderId="2" xfId="59" applyNumberFormat="1" applyFont="1" applyFill="1" applyBorder="1" applyAlignment="1">
      <alignment horizontal="center" vertical="center" wrapText="1"/>
    </xf>
    <xf numFmtId="0" fontId="7" fillId="2" borderId="2" xfId="59" applyNumberFormat="1" applyFont="1" applyFill="1" applyBorder="1" applyAlignment="1">
      <alignment horizontal="left" vertical="center" wrapText="1"/>
    </xf>
    <xf numFmtId="0" fontId="34" fillId="0" borderId="2" xfId="59" applyNumberFormat="1" applyFont="1" applyFill="1" applyBorder="1" applyAlignment="1">
      <alignment horizontal="left" vertical="center" wrapText="1"/>
    </xf>
    <xf numFmtId="0" fontId="40" fillId="0" borderId="3" xfId="59" applyNumberFormat="1" applyFont="1" applyFill="1" applyBorder="1" applyAlignment="1">
      <alignment horizontal="center" vertical="center" wrapText="1"/>
    </xf>
    <xf numFmtId="0" fontId="41" fillId="0" borderId="3" xfId="59" applyNumberFormat="1" applyFont="1" applyFill="1" applyBorder="1" applyAlignment="1">
      <alignment horizontal="left" vertical="center" wrapText="1"/>
    </xf>
    <xf numFmtId="0" fontId="41" fillId="0" borderId="13" xfId="59" applyNumberFormat="1" applyFont="1" applyFill="1" applyBorder="1" applyAlignment="1">
      <alignment horizontal="left" vertical="center" wrapText="1"/>
    </xf>
    <xf numFmtId="0" fontId="41" fillId="0" borderId="4" xfId="59" applyNumberFormat="1" applyFont="1" applyFill="1" applyBorder="1" applyAlignment="1">
      <alignment horizontal="left" vertical="center" wrapText="1"/>
    </xf>
    <xf numFmtId="0" fontId="0" fillId="0" borderId="2" xfId="57" applyFont="1" applyFill="1" applyBorder="1" applyAlignment="1">
      <alignment horizontal="center" vertical="center"/>
    </xf>
    <xf numFmtId="0" fontId="42" fillId="0" borderId="2" xfId="59" applyNumberFormat="1" applyFont="1" applyBorder="1" applyAlignment="1">
      <alignment horizontal="center" vertical="center" wrapText="1"/>
    </xf>
    <xf numFmtId="0" fontId="0" fillId="0" borderId="2" xfId="57" applyNumberFormat="1" applyFont="1" applyFill="1" applyBorder="1" applyAlignment="1">
      <alignment horizontal="center" vertical="center"/>
    </xf>
    <xf numFmtId="0" fontId="41" fillId="0" borderId="8" xfId="59" applyNumberFormat="1" applyFont="1" applyFill="1" applyBorder="1" applyAlignment="1">
      <alignment horizontal="left" vertical="center" wrapText="1"/>
    </xf>
    <xf numFmtId="0" fontId="41" fillId="0" borderId="9" xfId="59" applyNumberFormat="1" applyFont="1" applyFill="1" applyBorder="1" applyAlignment="1">
      <alignment horizontal="left" vertical="center" wrapText="1"/>
    </xf>
    <xf numFmtId="0" fontId="41" fillId="0" borderId="10" xfId="59" applyNumberFormat="1" applyFont="1" applyFill="1" applyBorder="1" applyAlignment="1">
      <alignment horizontal="left" vertical="center" wrapText="1"/>
    </xf>
    <xf numFmtId="0" fontId="13" fillId="0" borderId="7" xfId="59" applyNumberFormat="1" applyFont="1" applyFill="1" applyBorder="1" applyAlignment="1">
      <alignment horizontal="center" vertical="center" wrapText="1"/>
    </xf>
    <xf numFmtId="0" fontId="7" fillId="2" borderId="7" xfId="59" applyNumberFormat="1" applyFont="1" applyFill="1" applyBorder="1" applyAlignment="1">
      <alignment horizontal="left" vertical="center" wrapText="1"/>
    </xf>
    <xf numFmtId="0" fontId="41" fillId="0" borderId="11" xfId="59" applyNumberFormat="1" applyFont="1" applyFill="1" applyBorder="1" applyAlignment="1">
      <alignment horizontal="left" vertical="center" wrapText="1"/>
    </xf>
    <xf numFmtId="0" fontId="41" fillId="0" borderId="1" xfId="59" applyNumberFormat="1" applyFont="1" applyFill="1" applyBorder="1" applyAlignment="1">
      <alignment horizontal="left" vertical="center" wrapText="1"/>
    </xf>
    <xf numFmtId="0" fontId="41" fillId="0" borderId="12" xfId="59" applyNumberFormat="1" applyFont="1" applyFill="1" applyBorder="1" applyAlignment="1">
      <alignment horizontal="left" vertical="center" wrapText="1"/>
    </xf>
    <xf numFmtId="0" fontId="13" fillId="0" borderId="5" xfId="59" applyNumberFormat="1" applyFont="1" applyFill="1" applyBorder="1" applyAlignment="1">
      <alignment horizontal="center" vertical="center" wrapText="1"/>
    </xf>
    <xf numFmtId="0" fontId="7" fillId="2" borderId="5" xfId="59" applyNumberFormat="1" applyFont="1" applyFill="1" applyBorder="1" applyAlignment="1">
      <alignment horizontal="left" vertical="center" wrapText="1"/>
    </xf>
    <xf numFmtId="0" fontId="7" fillId="2" borderId="7" xfId="59" applyNumberFormat="1" applyFont="1" applyFill="1" applyBorder="1" applyAlignment="1">
      <alignment vertical="center" wrapText="1"/>
    </xf>
    <xf numFmtId="0" fontId="7" fillId="2" borderId="5" xfId="59" applyNumberFormat="1" applyFont="1" applyFill="1" applyBorder="1" applyAlignment="1">
      <alignment vertical="center" wrapText="1"/>
    </xf>
    <xf numFmtId="0" fontId="26" fillId="0" borderId="3" xfId="59" applyNumberFormat="1" applyFont="1" applyFill="1" applyBorder="1" applyAlignment="1">
      <alignment horizontal="center" vertical="center" wrapText="1"/>
    </xf>
    <xf numFmtId="0" fontId="20" fillId="0" borderId="3" xfId="59" applyNumberFormat="1" applyFont="1" applyFill="1" applyBorder="1" applyAlignment="1">
      <alignment horizontal="left" vertical="center" wrapText="1"/>
    </xf>
    <xf numFmtId="0" fontId="20" fillId="0" borderId="13" xfId="59" applyNumberFormat="1" applyFont="1" applyFill="1" applyBorder="1" applyAlignment="1">
      <alignment horizontal="left" vertical="center" wrapText="1"/>
    </xf>
    <xf numFmtId="0" fontId="20" fillId="0" borderId="4" xfId="59" applyNumberFormat="1" applyFont="1" applyFill="1" applyBorder="1" applyAlignment="1">
      <alignment horizontal="left" vertical="center" wrapText="1"/>
    </xf>
    <xf numFmtId="0" fontId="40" fillId="2" borderId="3" xfId="59" applyNumberFormat="1" applyFont="1" applyFill="1" applyBorder="1" applyAlignment="1">
      <alignment horizontal="center" vertical="center" wrapText="1"/>
    </xf>
    <xf numFmtId="0" fontId="41" fillId="2" borderId="3" xfId="59" applyNumberFormat="1" applyFont="1" applyFill="1" applyBorder="1" applyAlignment="1">
      <alignment horizontal="left" vertical="center" wrapText="1"/>
    </xf>
    <xf numFmtId="0" fontId="41" fillId="2" borderId="13" xfId="59" applyNumberFormat="1" applyFont="1" applyFill="1" applyBorder="1" applyAlignment="1">
      <alignment horizontal="left" vertical="center" wrapText="1"/>
    </xf>
    <xf numFmtId="0" fontId="41" fillId="2" borderId="4" xfId="59" applyNumberFormat="1" applyFont="1" applyFill="1" applyBorder="1" applyAlignment="1">
      <alignment horizontal="left" vertical="center" wrapText="1"/>
    </xf>
    <xf numFmtId="0" fontId="38" fillId="2" borderId="2" xfId="59" applyNumberFormat="1" applyFont="1" applyFill="1" applyBorder="1" applyAlignment="1">
      <alignment horizontal="center" vertical="center" wrapText="1"/>
    </xf>
    <xf numFmtId="0" fontId="35" fillId="0" borderId="3" xfId="59" applyNumberFormat="1" applyFont="1" applyBorder="1" applyAlignment="1">
      <alignment horizontal="center" vertical="center" wrapText="1"/>
    </xf>
    <xf numFmtId="0" fontId="35" fillId="0" borderId="13" xfId="59" applyNumberFormat="1" applyFont="1" applyBorder="1" applyAlignment="1">
      <alignment horizontal="center" vertical="center" wrapText="1"/>
    </xf>
    <xf numFmtId="0" fontId="35" fillId="0" borderId="4" xfId="59" applyNumberFormat="1" applyFont="1" applyBorder="1" applyAlignment="1">
      <alignment horizontal="center" vertical="center" wrapText="1"/>
    </xf>
    <xf numFmtId="0" fontId="41" fillId="0" borderId="3" xfId="59" applyNumberFormat="1" applyFont="1" applyBorder="1" applyAlignment="1">
      <alignment horizontal="center" vertical="center" wrapText="1"/>
    </xf>
    <xf numFmtId="0" fontId="41" fillId="0" borderId="2" xfId="59" applyNumberFormat="1" applyFont="1" applyBorder="1" applyAlignment="1">
      <alignment horizontal="center" vertical="center" wrapText="1"/>
    </xf>
    <xf numFmtId="0" fontId="41" fillId="0" borderId="2" xfId="59" applyNumberFormat="1" applyFont="1" applyFill="1" applyBorder="1" applyAlignment="1">
      <alignment horizontal="left" vertical="center" wrapText="1"/>
    </xf>
    <xf numFmtId="0" fontId="0" fillId="0" borderId="9" xfId="0" applyFont="1" applyBorder="1" applyAlignment="1">
      <alignment horizontal="left" vertical="center"/>
    </xf>
    <xf numFmtId="0" fontId="0" fillId="0" borderId="9" xfId="0" applyBorder="1" applyAlignment="1">
      <alignment horizontal="left" vertical="center"/>
    </xf>
    <xf numFmtId="179" fontId="0" fillId="0" borderId="9" xfId="0" applyNumberFormat="1" applyBorder="1" applyAlignment="1">
      <alignment horizontal="left" vertical="center"/>
    </xf>
    <xf numFmtId="0" fontId="33" fillId="0" borderId="1" xfId="59" applyNumberFormat="1" applyFont="1" applyBorder="1" applyAlignment="1">
      <alignment horizontal="right" vertical="center" wrapText="1"/>
    </xf>
    <xf numFmtId="10" fontId="1" fillId="0" borderId="2" xfId="59" applyNumberFormat="1" applyFont="1" applyBorder="1" applyAlignment="1">
      <alignment horizontal="center" vertical="center" wrapText="1"/>
    </xf>
    <xf numFmtId="0" fontId="1" fillId="0" borderId="0" xfId="0" applyFont="1" applyBorder="1">
      <alignment vertical="center"/>
    </xf>
    <xf numFmtId="10" fontId="27" fillId="0" borderId="2" xfId="59" applyNumberFormat="1" applyFont="1" applyBorder="1" applyAlignment="1">
      <alignment horizontal="center" vertical="center" wrapText="1"/>
    </xf>
    <xf numFmtId="0" fontId="27" fillId="0" borderId="0" xfId="0" applyFont="1" applyBorder="1" applyAlignment="1">
      <alignment horizontal="center" vertical="center"/>
    </xf>
    <xf numFmtId="10" fontId="30" fillId="0" borderId="2" xfId="59" applyNumberFormat="1" applyFont="1" applyBorder="1" applyAlignment="1">
      <alignment horizontal="center" vertical="center" wrapText="1"/>
    </xf>
    <xf numFmtId="177" fontId="38" fillId="0" borderId="0" xfId="59" applyNumberFormat="1" applyFont="1" applyBorder="1" applyAlignment="1">
      <alignment horizontal="center" vertical="center" wrapText="1"/>
    </xf>
    <xf numFmtId="177" fontId="7" fillId="0" borderId="0" xfId="59" applyNumberFormat="1" applyFont="1" applyFill="1" applyBorder="1" applyAlignment="1">
      <alignment horizontal="center" vertical="center"/>
    </xf>
    <xf numFmtId="10" fontId="39" fillId="0" borderId="2" xfId="59" applyNumberFormat="1" applyFont="1" applyFill="1" applyBorder="1" applyAlignment="1">
      <alignment horizontal="center" vertical="center" wrapText="1"/>
    </xf>
    <xf numFmtId="177" fontId="38" fillId="0" borderId="0" xfId="59" applyNumberFormat="1" applyFont="1" applyFill="1" applyBorder="1" applyAlignment="1">
      <alignment horizontal="center" vertical="center" wrapText="1"/>
    </xf>
    <xf numFmtId="10" fontId="39" fillId="0" borderId="2" xfId="59" applyNumberFormat="1" applyFont="1" applyBorder="1" applyAlignment="1">
      <alignment horizontal="center" vertical="center" wrapText="1"/>
    </xf>
    <xf numFmtId="177" fontId="4" fillId="2" borderId="0" xfId="59" applyNumberFormat="1" applyFont="1" applyFill="1" applyBorder="1" applyAlignment="1">
      <alignment horizontal="center" vertical="center"/>
    </xf>
    <xf numFmtId="177" fontId="4" fillId="0" borderId="0" xfId="59" applyNumberFormat="1" applyFont="1" applyFill="1" applyBorder="1" applyAlignment="1">
      <alignment horizontal="center" vertical="center"/>
    </xf>
    <xf numFmtId="10" fontId="38" fillId="0" borderId="2" xfId="59" applyNumberFormat="1" applyFont="1" applyBorder="1" applyAlignment="1">
      <alignment horizontal="center" vertical="center" wrapText="1"/>
    </xf>
    <xf numFmtId="177" fontId="7" fillId="2" borderId="0" xfId="59" applyNumberFormat="1" applyFont="1" applyFill="1" applyBorder="1" applyAlignment="1">
      <alignment horizontal="center" vertical="center"/>
    </xf>
    <xf numFmtId="10" fontId="38" fillId="0" borderId="2" xfId="59" applyNumberFormat="1" applyFont="1" applyFill="1" applyBorder="1" applyAlignment="1">
      <alignment horizontal="center" vertical="center" wrapText="1"/>
    </xf>
    <xf numFmtId="10" fontId="13" fillId="0" borderId="2" xfId="59" applyNumberFormat="1" applyFont="1" applyFill="1" applyBorder="1" applyAlignment="1">
      <alignment horizontal="center" vertical="center" wrapText="1"/>
    </xf>
    <xf numFmtId="177" fontId="13" fillId="0" borderId="0" xfId="59" applyNumberFormat="1" applyFont="1" applyFill="1" applyBorder="1" applyAlignment="1">
      <alignment horizontal="center" vertical="center" wrapText="1"/>
    </xf>
    <xf numFmtId="10" fontId="13" fillId="2" borderId="2" xfId="59" applyNumberFormat="1" applyFont="1" applyFill="1" applyBorder="1" applyAlignment="1">
      <alignment horizontal="center" vertical="center" wrapText="1"/>
    </xf>
    <xf numFmtId="177" fontId="13" fillId="4" borderId="0" xfId="59" applyNumberFormat="1" applyFont="1" applyFill="1" applyBorder="1" applyAlignment="1">
      <alignment horizontal="center" vertical="center" wrapText="1"/>
    </xf>
    <xf numFmtId="177" fontId="7" fillId="0" borderId="0" xfId="59" applyNumberFormat="1" applyFont="1" applyFill="1" applyBorder="1" applyAlignment="1">
      <alignment horizontal="center" vertical="center" wrapText="1"/>
    </xf>
    <xf numFmtId="10" fontId="28" fillId="0" borderId="2" xfId="59" applyNumberFormat="1" applyFont="1" applyFill="1" applyBorder="1" applyAlignment="1">
      <alignment horizontal="center" vertical="center" wrapText="1"/>
    </xf>
    <xf numFmtId="0" fontId="28" fillId="0" borderId="0" xfId="0" applyFont="1" applyBorder="1">
      <alignment vertical="center"/>
    </xf>
    <xf numFmtId="177" fontId="42" fillId="0" borderId="0" xfId="59" applyNumberFormat="1" applyFont="1" applyBorder="1" applyAlignment="1">
      <alignment horizontal="center" vertical="center" wrapText="1"/>
    </xf>
    <xf numFmtId="177" fontId="0" fillId="0" borderId="0" xfId="57" applyNumberFormat="1" applyFont="1" applyFill="1" applyBorder="1" applyAlignment="1">
      <alignment horizontal="center" vertical="center"/>
    </xf>
    <xf numFmtId="177" fontId="43" fillId="0" borderId="0" xfId="59" applyNumberFormat="1" applyFont="1" applyFill="1" applyBorder="1" applyAlignment="1">
      <alignment horizontal="center" vertical="center" wrapText="1"/>
    </xf>
    <xf numFmtId="10" fontId="38" fillId="2" borderId="2" xfId="59" applyNumberFormat="1" applyFont="1" applyFill="1" applyBorder="1" applyAlignment="1">
      <alignment horizontal="center" vertical="center" wrapText="1"/>
    </xf>
    <xf numFmtId="177" fontId="38" fillId="4" borderId="0" xfId="59" applyNumberFormat="1" applyFont="1" applyFill="1" applyBorder="1" applyAlignment="1">
      <alignment horizontal="center" vertical="center" wrapText="1"/>
    </xf>
    <xf numFmtId="0" fontId="28" fillId="0" borderId="0" xfId="0" applyFont="1" applyBorder="1" applyAlignment="1">
      <alignment horizontal="center" vertical="center"/>
    </xf>
    <xf numFmtId="177" fontId="38" fillId="0" borderId="0" xfId="59" applyNumberFormat="1" applyFont="1" applyFill="1" applyAlignment="1">
      <alignment horizontal="center"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常规 32" xfId="33"/>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2_2-1统计表_1" xfId="43"/>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常规 2 3" xfId="53"/>
    <cellStyle name="常规_农村公路通达、通畅项目明细表和汇总表-0426" xfId="54"/>
    <cellStyle name="40% - 强调文字颜色 6" xfId="55" builtinId="51"/>
    <cellStyle name="60% - 强调文字颜色 6" xfId="56" builtinId="52"/>
    <cellStyle name="常规 14" xfId="57"/>
    <cellStyle name="常规 19" xfId="58"/>
    <cellStyle name="常规 2" xfId="59"/>
    <cellStyle name="常规 23" xfId="60"/>
    <cellStyle name="常规 3" xfId="61"/>
    <cellStyle name="常规 4" xfId="62"/>
    <cellStyle name="常规_临夏县2013年第一批计划2013.3.27 - 副本" xfId="63"/>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1"/>
  <sheetViews>
    <sheetView showZeros="0" view="pageBreakPreview" zoomScaleNormal="100" zoomScaleSheetLayoutView="100" workbookViewId="0">
      <selection activeCell="K15" sqref="K15"/>
    </sheetView>
  </sheetViews>
  <sheetFormatPr defaultColWidth="9" defaultRowHeight="13.5"/>
  <cols>
    <col min="1" max="1" width="6" customWidth="1"/>
    <col min="2" max="2" width="9.10833333333333" customWidth="1"/>
    <col min="3" max="3" width="9.66666666666667" customWidth="1"/>
    <col min="4" max="4" width="7" customWidth="1"/>
    <col min="5" max="5" width="17" customWidth="1"/>
    <col min="6" max="6" width="15.2166666666667" customWidth="1"/>
    <col min="7" max="7" width="22.5583333333333" style="17" customWidth="1"/>
    <col min="8" max="8" width="17.6666666666667" style="169" customWidth="1"/>
    <col min="9" max="9" width="9.66666666666667" style="170" customWidth="1"/>
    <col min="10" max="10" width="11.2166666666667" customWidth="1"/>
  </cols>
  <sheetData>
    <row r="1" ht="14.25" customHeight="1" spans="1:5">
      <c r="A1" s="171" t="s">
        <v>0</v>
      </c>
      <c r="B1" s="171"/>
      <c r="C1" s="171"/>
      <c r="D1" s="171"/>
      <c r="E1" s="171"/>
    </row>
    <row r="2" ht="20.25" spans="1:9">
      <c r="A2" s="172" t="s">
        <v>1</v>
      </c>
      <c r="B2" s="172"/>
      <c r="C2" s="172"/>
      <c r="D2" s="172"/>
      <c r="E2" s="172"/>
      <c r="F2" s="172"/>
      <c r="G2" s="172"/>
      <c r="H2" s="173"/>
      <c r="I2" s="172"/>
    </row>
    <row r="3" customHeight="1" spans="1:9">
      <c r="A3" s="174"/>
      <c r="B3" s="174"/>
      <c r="C3" s="174"/>
      <c r="D3" s="174"/>
      <c r="E3" s="174"/>
      <c r="F3" s="174"/>
      <c r="G3" s="175"/>
      <c r="H3" s="176" t="s">
        <v>2</v>
      </c>
      <c r="I3" s="261"/>
    </row>
    <row r="4" s="159" customFormat="1" ht="24.6" customHeight="1" spans="1:10">
      <c r="A4" s="177" t="s">
        <v>3</v>
      </c>
      <c r="B4" s="178" t="s">
        <v>4</v>
      </c>
      <c r="C4" s="179"/>
      <c r="D4" s="179"/>
      <c r="E4" s="180"/>
      <c r="F4" s="177" t="s">
        <v>5</v>
      </c>
      <c r="G4" s="177"/>
      <c r="H4" s="181" t="s">
        <v>6</v>
      </c>
      <c r="I4" s="262" t="s">
        <v>7</v>
      </c>
      <c r="J4" s="263"/>
    </row>
    <row r="5" s="159" customFormat="1" ht="20.4" customHeight="1" spans="1:10">
      <c r="A5" s="177"/>
      <c r="B5" s="182"/>
      <c r="C5" s="183"/>
      <c r="D5" s="183"/>
      <c r="E5" s="184"/>
      <c r="F5" s="177" t="s">
        <v>8</v>
      </c>
      <c r="G5" s="177" t="s">
        <v>9</v>
      </c>
      <c r="H5" s="181"/>
      <c r="I5" s="262"/>
      <c r="J5" s="263"/>
    </row>
    <row r="6" s="160" customFormat="1" ht="20.4" customHeight="1" spans="1:10">
      <c r="A6" s="185" t="s">
        <v>10</v>
      </c>
      <c r="B6" s="186"/>
      <c r="C6" s="186"/>
      <c r="D6" s="186"/>
      <c r="E6" s="187"/>
      <c r="F6" s="188">
        <f>F7+F38+F53+F56</f>
        <v>46745.55</v>
      </c>
      <c r="G6" s="188">
        <f>G7+G38+G53+G56</f>
        <v>0</v>
      </c>
      <c r="H6" s="188">
        <f>H7+H38+H53+H56</f>
        <v>43710.04</v>
      </c>
      <c r="I6" s="264">
        <f>H6/F6</f>
        <v>0.935063123655621</v>
      </c>
      <c r="J6" s="265"/>
    </row>
    <row r="7" s="161" customFormat="1" ht="24.6" customHeight="1" spans="1:9">
      <c r="A7" s="189" t="s">
        <v>11</v>
      </c>
      <c r="B7" s="190" t="s">
        <v>12</v>
      </c>
      <c r="C7" s="190"/>
      <c r="D7" s="190"/>
      <c r="E7" s="190"/>
      <c r="F7" s="188">
        <v>28308.1</v>
      </c>
      <c r="G7" s="188"/>
      <c r="H7" s="191">
        <f>SUM(H8:H37)</f>
        <v>25372.29</v>
      </c>
      <c r="I7" s="264">
        <f>H7/F7</f>
        <v>0.896290814289903</v>
      </c>
    </row>
    <row r="8" s="162" customFormat="1" ht="71.4" customHeight="1" spans="1:10">
      <c r="A8" s="192">
        <v>1</v>
      </c>
      <c r="B8" s="193" t="s">
        <v>13</v>
      </c>
      <c r="C8" s="193"/>
      <c r="D8" s="193"/>
      <c r="E8" s="193"/>
      <c r="F8" s="194">
        <v>14785</v>
      </c>
      <c r="G8" s="195" t="s">
        <v>14</v>
      </c>
      <c r="H8" s="196">
        <v>13629.54</v>
      </c>
      <c r="I8" s="266">
        <f>H8/F8</f>
        <v>0.921849171457558</v>
      </c>
      <c r="J8" s="267"/>
    </row>
    <row r="9" s="162" customFormat="1" ht="30" customHeight="1" spans="1:10">
      <c r="A9" s="192">
        <v>2</v>
      </c>
      <c r="B9" s="193" t="s">
        <v>15</v>
      </c>
      <c r="C9" s="193"/>
      <c r="D9" s="193"/>
      <c r="E9" s="193"/>
      <c r="F9" s="194">
        <v>2094</v>
      </c>
      <c r="G9" s="197" t="s">
        <v>16</v>
      </c>
      <c r="H9" s="198">
        <v>2094</v>
      </c>
      <c r="I9" s="266">
        <f>H9/F9</f>
        <v>1</v>
      </c>
      <c r="J9" s="268"/>
    </row>
    <row r="10" s="162" customFormat="1" ht="17.4" customHeight="1" spans="1:10">
      <c r="A10" s="192">
        <v>3</v>
      </c>
      <c r="B10" s="199" t="s">
        <v>17</v>
      </c>
      <c r="C10" s="200" t="s">
        <v>18</v>
      </c>
      <c r="D10" s="200"/>
      <c r="E10" s="200"/>
      <c r="F10" s="201">
        <f>F11+F12</f>
        <v>1604</v>
      </c>
      <c r="G10" s="202"/>
      <c r="H10" s="201"/>
      <c r="I10" s="269"/>
      <c r="J10" s="270"/>
    </row>
    <row r="11" s="162" customFormat="1" ht="17.4" customHeight="1" spans="1:10">
      <c r="A11" s="192"/>
      <c r="B11" s="199"/>
      <c r="C11" s="199" t="s">
        <v>19</v>
      </c>
      <c r="D11" s="200" t="s">
        <v>20</v>
      </c>
      <c r="E11" s="200"/>
      <c r="F11" s="203">
        <v>1079</v>
      </c>
      <c r="G11" s="202" t="s">
        <v>21</v>
      </c>
      <c r="H11" s="203"/>
      <c r="I11" s="271"/>
      <c r="J11" s="267"/>
    </row>
    <row r="12" s="162" customFormat="1" ht="34.8" customHeight="1" spans="1:10">
      <c r="A12" s="192"/>
      <c r="B12" s="199"/>
      <c r="C12" s="199"/>
      <c r="D12" s="200" t="s">
        <v>22</v>
      </c>
      <c r="E12" s="200"/>
      <c r="F12" s="203">
        <v>525</v>
      </c>
      <c r="G12" s="202" t="s">
        <v>23</v>
      </c>
      <c r="H12" s="203"/>
      <c r="I12" s="271"/>
      <c r="J12" s="267"/>
    </row>
    <row r="13" s="162" customFormat="1" ht="23.4" customHeight="1" spans="1:10">
      <c r="A13" s="192"/>
      <c r="B13" s="199"/>
      <c r="C13" s="199"/>
      <c r="D13" s="200" t="s">
        <v>24</v>
      </c>
      <c r="E13" s="200"/>
      <c r="F13" s="203"/>
      <c r="G13" s="202"/>
      <c r="H13" s="203"/>
      <c r="I13" s="271"/>
      <c r="J13" s="267"/>
    </row>
    <row r="14" s="162" customFormat="1" ht="17.4" customHeight="1" spans="1:10">
      <c r="A14" s="192"/>
      <c r="B14" s="199"/>
      <c r="C14" s="199"/>
      <c r="D14" s="200" t="s">
        <v>25</v>
      </c>
      <c r="E14" s="200"/>
      <c r="F14" s="203"/>
      <c r="G14" s="202"/>
      <c r="H14" s="203"/>
      <c r="I14" s="271"/>
      <c r="J14" s="267"/>
    </row>
    <row r="15" s="162" customFormat="1" ht="17.4" customHeight="1" spans="1:10">
      <c r="A15" s="192"/>
      <c r="B15" s="199"/>
      <c r="C15" s="199"/>
      <c r="D15" s="200" t="s">
        <v>26</v>
      </c>
      <c r="E15" s="200"/>
      <c r="F15" s="203"/>
      <c r="G15" s="202"/>
      <c r="H15" s="203"/>
      <c r="I15" s="271"/>
      <c r="J15" s="267"/>
    </row>
    <row r="16" s="162" customFormat="1" ht="17.4" customHeight="1" spans="1:10">
      <c r="A16" s="192"/>
      <c r="B16" s="199"/>
      <c r="C16" s="199"/>
      <c r="D16" s="200" t="s">
        <v>27</v>
      </c>
      <c r="E16" s="200"/>
      <c r="F16" s="203"/>
      <c r="G16" s="202"/>
      <c r="H16" s="203"/>
      <c r="I16" s="271"/>
      <c r="J16" s="267"/>
    </row>
    <row r="17" s="162" customFormat="1" ht="17.4" customHeight="1" spans="1:10">
      <c r="A17" s="192"/>
      <c r="B17" s="199"/>
      <c r="C17" s="200" t="s">
        <v>28</v>
      </c>
      <c r="D17" s="200"/>
      <c r="E17" s="200"/>
      <c r="F17" s="203">
        <v>0</v>
      </c>
      <c r="G17" s="202"/>
      <c r="H17" s="203"/>
      <c r="I17" s="271"/>
      <c r="J17" s="267"/>
    </row>
    <row r="18" s="162" customFormat="1" ht="29.4" customHeight="1" spans="1:10">
      <c r="A18" s="192">
        <v>4</v>
      </c>
      <c r="B18" s="199" t="s">
        <v>29</v>
      </c>
      <c r="C18" s="200" t="s">
        <v>18</v>
      </c>
      <c r="D18" s="200"/>
      <c r="E18" s="200"/>
      <c r="F18" s="203">
        <v>1558.95</v>
      </c>
      <c r="G18" s="202" t="s">
        <v>30</v>
      </c>
      <c r="H18" s="203"/>
      <c r="I18" s="271"/>
      <c r="J18" s="267"/>
    </row>
    <row r="19" s="162" customFormat="1" ht="24" customHeight="1" spans="1:10">
      <c r="A19" s="192"/>
      <c r="B19" s="199"/>
      <c r="C19" s="204" t="s">
        <v>31</v>
      </c>
      <c r="D19" s="205"/>
      <c r="E19" s="206"/>
      <c r="F19" s="203">
        <v>7</v>
      </c>
      <c r="G19" s="202" t="s">
        <v>21</v>
      </c>
      <c r="H19" s="203"/>
      <c r="I19" s="271"/>
      <c r="J19" s="267"/>
    </row>
    <row r="20" s="162" customFormat="1" ht="24" customHeight="1" spans="1:10">
      <c r="A20" s="192"/>
      <c r="B20" s="199"/>
      <c r="C20" s="200" t="s">
        <v>28</v>
      </c>
      <c r="D20" s="200"/>
      <c r="E20" s="200"/>
      <c r="F20" s="194">
        <v>1551.95</v>
      </c>
      <c r="G20" s="202" t="s">
        <v>32</v>
      </c>
      <c r="H20" s="203">
        <v>0</v>
      </c>
      <c r="I20" s="203">
        <v>0</v>
      </c>
      <c r="J20" s="267"/>
    </row>
    <row r="21" s="163" customFormat="1" ht="34.2" customHeight="1" spans="1:10">
      <c r="A21" s="207">
        <v>5</v>
      </c>
      <c r="B21" s="200" t="s">
        <v>33</v>
      </c>
      <c r="C21" s="200"/>
      <c r="D21" s="200"/>
      <c r="E21" s="200"/>
      <c r="F21" s="208">
        <v>1222</v>
      </c>
      <c r="G21" s="202" t="s">
        <v>34</v>
      </c>
      <c r="H21" s="209">
        <v>1033</v>
      </c>
      <c r="I21" s="271">
        <f t="shared" ref="I21:I26" si="0">H21/F21</f>
        <v>0.845335515548281</v>
      </c>
      <c r="J21" s="272"/>
    </row>
    <row r="22" s="163" customFormat="1" ht="43.8" customHeight="1" spans="1:10">
      <c r="A22" s="207">
        <v>6</v>
      </c>
      <c r="B22" s="200" t="s">
        <v>35</v>
      </c>
      <c r="C22" s="200"/>
      <c r="D22" s="200"/>
      <c r="E22" s="200"/>
      <c r="F22" s="194">
        <v>1636</v>
      </c>
      <c r="G22" s="202" t="s">
        <v>36</v>
      </c>
      <c r="H22" s="198">
        <v>1636</v>
      </c>
      <c r="I22" s="271">
        <f t="shared" si="0"/>
        <v>1</v>
      </c>
      <c r="J22" s="273"/>
    </row>
    <row r="23" s="162" customFormat="1" ht="24" customHeight="1" spans="1:10">
      <c r="A23" s="192">
        <v>7</v>
      </c>
      <c r="B23" s="193" t="s">
        <v>37</v>
      </c>
      <c r="C23" s="193"/>
      <c r="D23" s="193"/>
      <c r="E23" s="193"/>
      <c r="F23" s="208">
        <v>760</v>
      </c>
      <c r="G23" s="202" t="s">
        <v>38</v>
      </c>
      <c r="H23" s="209">
        <v>760</v>
      </c>
      <c r="I23" s="274">
        <f t="shared" si="0"/>
        <v>1</v>
      </c>
      <c r="J23" s="275"/>
    </row>
    <row r="24" s="162" customFormat="1" ht="31.8" customHeight="1" spans="1:10">
      <c r="A24" s="192">
        <v>8</v>
      </c>
      <c r="B24" s="193" t="s">
        <v>39</v>
      </c>
      <c r="C24" s="193"/>
      <c r="D24" s="193"/>
      <c r="E24" s="193"/>
      <c r="F24" s="209">
        <v>60</v>
      </c>
      <c r="G24" s="202" t="s">
        <v>40</v>
      </c>
      <c r="H24" s="209">
        <v>60</v>
      </c>
      <c r="I24" s="274">
        <f t="shared" si="0"/>
        <v>1</v>
      </c>
      <c r="J24" s="275"/>
    </row>
    <row r="25" s="164" customFormat="1" ht="30.6" customHeight="1" spans="1:10">
      <c r="A25" s="192">
        <v>9</v>
      </c>
      <c r="B25" s="193" t="s">
        <v>41</v>
      </c>
      <c r="C25" s="193"/>
      <c r="D25" s="193"/>
      <c r="E25" s="193"/>
      <c r="F25" s="208">
        <v>4132</v>
      </c>
      <c r="G25" s="202" t="s">
        <v>42</v>
      </c>
      <c r="H25" s="209">
        <v>4132</v>
      </c>
      <c r="I25" s="274">
        <f t="shared" si="0"/>
        <v>1</v>
      </c>
      <c r="J25" s="275"/>
    </row>
    <row r="26" s="165" customFormat="1" ht="31.2" customHeight="1" spans="1:10">
      <c r="A26" s="192">
        <v>10</v>
      </c>
      <c r="B26" s="193" t="s">
        <v>43</v>
      </c>
      <c r="C26" s="193"/>
      <c r="D26" s="193"/>
      <c r="E26" s="193"/>
      <c r="F26" s="208">
        <v>581.75</v>
      </c>
      <c r="G26" s="202" t="s">
        <v>44</v>
      </c>
      <c r="H26" s="209">
        <v>581.75</v>
      </c>
      <c r="I26" s="274">
        <f t="shared" si="0"/>
        <v>1</v>
      </c>
      <c r="J26" s="275"/>
    </row>
    <row r="27" s="165" customFormat="1" ht="21.6" customHeight="1" spans="1:10">
      <c r="A27" s="192">
        <v>11</v>
      </c>
      <c r="B27" s="210" t="s">
        <v>45</v>
      </c>
      <c r="C27" s="211"/>
      <c r="D27" s="211"/>
      <c r="E27" s="212"/>
      <c r="F27" s="194"/>
      <c r="G27" s="202"/>
      <c r="H27" s="213"/>
      <c r="I27" s="276"/>
      <c r="J27" s="270"/>
    </row>
    <row r="28" s="165" customFormat="1" ht="20.4" customHeight="1" spans="1:10">
      <c r="A28" s="192">
        <v>12</v>
      </c>
      <c r="B28" s="193" t="s">
        <v>46</v>
      </c>
      <c r="C28" s="193"/>
      <c r="D28" s="193"/>
      <c r="E28" s="193"/>
      <c r="F28" s="208"/>
      <c r="G28" s="202"/>
      <c r="H28" s="214"/>
      <c r="I28" s="277"/>
      <c r="J28" s="278"/>
    </row>
    <row r="29" s="165" customFormat="1" ht="24" customHeight="1" spans="1:10">
      <c r="A29" s="192">
        <v>13</v>
      </c>
      <c r="B29" s="193" t="s">
        <v>47</v>
      </c>
      <c r="C29" s="193"/>
      <c r="D29" s="193"/>
      <c r="E29" s="193"/>
      <c r="F29" s="208"/>
      <c r="G29" s="202"/>
      <c r="H29" s="214"/>
      <c r="I29" s="277"/>
      <c r="J29" s="278"/>
    </row>
    <row r="30" s="165" customFormat="1" ht="24" customHeight="1" spans="1:10">
      <c r="A30" s="192">
        <v>14</v>
      </c>
      <c r="B30" s="193" t="s">
        <v>48</v>
      </c>
      <c r="C30" s="193"/>
      <c r="D30" s="193"/>
      <c r="E30" s="193"/>
      <c r="F30" s="194">
        <v>319.4</v>
      </c>
      <c r="G30" s="202" t="s">
        <v>49</v>
      </c>
      <c r="H30" s="213">
        <v>280</v>
      </c>
      <c r="I30" s="276">
        <f>H30/F30</f>
        <v>0.876643706950532</v>
      </c>
      <c r="J30" s="270"/>
    </row>
    <row r="31" s="165" customFormat="1" ht="24" customHeight="1" spans="1:10">
      <c r="A31" s="215">
        <v>15</v>
      </c>
      <c r="B31" s="216" t="s">
        <v>50</v>
      </c>
      <c r="C31" s="216"/>
      <c r="D31" s="216"/>
      <c r="E31" s="216"/>
      <c r="F31" s="213"/>
      <c r="G31" s="202"/>
      <c r="H31" s="213"/>
      <c r="I31" s="276"/>
      <c r="J31" s="270"/>
    </row>
    <row r="32" s="166" customFormat="1" ht="21.6" customHeight="1" spans="1:10">
      <c r="A32" s="192">
        <v>16</v>
      </c>
      <c r="B32" s="193" t="s">
        <v>51</v>
      </c>
      <c r="C32" s="193"/>
      <c r="D32" s="193"/>
      <c r="E32" s="193"/>
      <c r="F32" s="217">
        <v>19</v>
      </c>
      <c r="G32" s="202"/>
      <c r="H32" s="217">
        <v>19</v>
      </c>
      <c r="I32" s="279"/>
      <c r="J32" s="280"/>
    </row>
    <row r="33" s="165" customFormat="1" ht="20.4" customHeight="1" spans="1:10">
      <c r="A33" s="192">
        <v>17</v>
      </c>
      <c r="B33" s="218" t="s">
        <v>52</v>
      </c>
      <c r="C33" s="218"/>
      <c r="D33" s="218"/>
      <c r="E33" s="218" t="s">
        <v>53</v>
      </c>
      <c r="F33" s="213">
        <f>F34+F35+F37</f>
        <v>1147</v>
      </c>
      <c r="G33" s="213"/>
      <c r="H33" s="213"/>
      <c r="I33" s="276"/>
      <c r="J33" s="270"/>
    </row>
    <row r="34" s="165" customFormat="1" ht="26.25" customHeight="1" spans="1:10">
      <c r="A34" s="192"/>
      <c r="B34" s="218"/>
      <c r="C34" s="218"/>
      <c r="D34" s="218"/>
      <c r="E34" s="219" t="s">
        <v>54</v>
      </c>
      <c r="F34" s="220">
        <v>751</v>
      </c>
      <c r="G34" s="202" t="s">
        <v>55</v>
      </c>
      <c r="H34" s="221">
        <v>751</v>
      </c>
      <c r="I34" s="277">
        <f>H34/F34</f>
        <v>1</v>
      </c>
      <c r="J34" s="281"/>
    </row>
    <row r="35" s="162" customFormat="1" ht="30.75" customHeight="1" spans="1:10">
      <c r="A35" s="192"/>
      <c r="B35" s="218"/>
      <c r="C35" s="218"/>
      <c r="D35" s="218"/>
      <c r="E35" s="219" t="s">
        <v>56</v>
      </c>
      <c r="F35" s="220">
        <v>366</v>
      </c>
      <c r="G35" s="202" t="s">
        <v>57</v>
      </c>
      <c r="H35" s="221">
        <v>366</v>
      </c>
      <c r="I35" s="277">
        <f t="shared" ref="I35:I43" si="1">H35/F35</f>
        <v>1</v>
      </c>
      <c r="J35" s="281"/>
    </row>
    <row r="36" s="162" customFormat="1" ht="27.75" customHeight="1" spans="1:10">
      <c r="A36" s="192"/>
      <c r="B36" s="218"/>
      <c r="C36" s="218"/>
      <c r="D36" s="218"/>
      <c r="E36" s="219" t="s">
        <v>58</v>
      </c>
      <c r="F36" s="196"/>
      <c r="G36" s="202"/>
      <c r="H36" s="196"/>
      <c r="I36" s="277"/>
      <c r="J36" s="267"/>
    </row>
    <row r="37" s="162" customFormat="1" ht="26.25" customHeight="1" spans="1:10">
      <c r="A37" s="192"/>
      <c r="B37" s="218"/>
      <c r="C37" s="218"/>
      <c r="D37" s="218"/>
      <c r="E37" s="219" t="s">
        <v>59</v>
      </c>
      <c r="F37" s="220">
        <v>30</v>
      </c>
      <c r="G37" s="222" t="s">
        <v>60</v>
      </c>
      <c r="H37" s="221">
        <v>30</v>
      </c>
      <c r="I37" s="277">
        <f t="shared" si="1"/>
        <v>1</v>
      </c>
      <c r="J37" s="281"/>
    </row>
    <row r="38" s="161" customFormat="1" ht="29.4" customHeight="1" spans="1:10">
      <c r="A38" s="189" t="s">
        <v>61</v>
      </c>
      <c r="B38" s="189" t="s">
        <v>62</v>
      </c>
      <c r="C38" s="189"/>
      <c r="D38" s="189"/>
      <c r="E38" s="189"/>
      <c r="F38" s="188">
        <f>SUM(F39:F52)</f>
        <v>9815.53</v>
      </c>
      <c r="G38" s="223"/>
      <c r="H38" s="188">
        <f>SUM(H39:H52)</f>
        <v>9724.43</v>
      </c>
      <c r="I38" s="282">
        <f t="shared" si="1"/>
        <v>0.990718789510093</v>
      </c>
      <c r="J38" s="283"/>
    </row>
    <row r="39" s="164" customFormat="1" ht="89" customHeight="1" spans="1:10">
      <c r="A39" s="224">
        <v>1</v>
      </c>
      <c r="B39" s="225" t="s">
        <v>63</v>
      </c>
      <c r="C39" s="226"/>
      <c r="D39" s="226"/>
      <c r="E39" s="227"/>
      <c r="F39" s="228">
        <v>5555.8</v>
      </c>
      <c r="G39" s="222" t="s">
        <v>64</v>
      </c>
      <c r="H39" s="229">
        <v>5547.7</v>
      </c>
      <c r="I39" s="277">
        <f t="shared" si="1"/>
        <v>0.998542064149177</v>
      </c>
      <c r="J39" s="284"/>
    </row>
    <row r="40" s="165" customFormat="1" ht="23.4" customHeight="1" spans="1:10">
      <c r="A40" s="224">
        <v>2</v>
      </c>
      <c r="B40" s="225" t="s">
        <v>65</v>
      </c>
      <c r="C40" s="226"/>
      <c r="D40" s="226"/>
      <c r="E40" s="227"/>
      <c r="F40" s="228">
        <v>35</v>
      </c>
      <c r="G40" s="222" t="s">
        <v>66</v>
      </c>
      <c r="H40" s="230">
        <v>35</v>
      </c>
      <c r="I40" s="277"/>
      <c r="J40" s="285"/>
    </row>
    <row r="41" s="165" customFormat="1" ht="23.4" customHeight="1" spans="1:10">
      <c r="A41" s="224">
        <v>3</v>
      </c>
      <c r="B41" s="225" t="s">
        <v>67</v>
      </c>
      <c r="C41" s="226"/>
      <c r="D41" s="226"/>
      <c r="E41" s="227"/>
      <c r="F41" s="213"/>
      <c r="G41" s="222"/>
      <c r="H41" s="213"/>
      <c r="I41" s="277"/>
      <c r="J41" s="270"/>
    </row>
    <row r="42" s="165" customFormat="1" ht="23.4" customHeight="1" spans="1:10">
      <c r="A42" s="224">
        <v>4</v>
      </c>
      <c r="B42" s="225" t="s">
        <v>68</v>
      </c>
      <c r="C42" s="226"/>
      <c r="D42" s="226"/>
      <c r="E42" s="227"/>
      <c r="F42" s="214">
        <v>98</v>
      </c>
      <c r="G42" s="222" t="s">
        <v>69</v>
      </c>
      <c r="H42" s="214">
        <v>98</v>
      </c>
      <c r="I42" s="277">
        <f t="shared" si="1"/>
        <v>1</v>
      </c>
      <c r="J42" s="278"/>
    </row>
    <row r="43" s="165" customFormat="1" ht="18" customHeight="1" spans="1:10">
      <c r="A43" s="224">
        <v>5</v>
      </c>
      <c r="B43" s="231" t="s">
        <v>70</v>
      </c>
      <c r="C43" s="232"/>
      <c r="D43" s="232"/>
      <c r="E43" s="233"/>
      <c r="F43" s="234">
        <v>60</v>
      </c>
      <c r="G43" s="235" t="s">
        <v>71</v>
      </c>
      <c r="H43" s="234">
        <v>60</v>
      </c>
      <c r="I43" s="277">
        <f t="shared" si="1"/>
        <v>1</v>
      </c>
      <c r="J43" s="278"/>
    </row>
    <row r="44" s="165" customFormat="1" ht="14" customHeight="1" spans="1:10">
      <c r="A44" s="224">
        <v>6</v>
      </c>
      <c r="B44" s="236"/>
      <c r="C44" s="237"/>
      <c r="D44" s="237"/>
      <c r="E44" s="238"/>
      <c r="F44" s="239"/>
      <c r="G44" s="240"/>
      <c r="H44" s="239"/>
      <c r="I44" s="277"/>
      <c r="J44" s="278"/>
    </row>
    <row r="45" s="165" customFormat="1" ht="23" customHeight="1" spans="1:10">
      <c r="A45" s="224">
        <v>7</v>
      </c>
      <c r="B45" s="225" t="s">
        <v>72</v>
      </c>
      <c r="C45" s="226"/>
      <c r="D45" s="226"/>
      <c r="E45" s="227"/>
      <c r="F45" s="213">
        <v>30</v>
      </c>
      <c r="G45" s="222" t="s">
        <v>73</v>
      </c>
      <c r="H45" s="213">
        <v>30</v>
      </c>
      <c r="I45" s="276">
        <f>H45/F45</f>
        <v>1</v>
      </c>
      <c r="J45" s="270"/>
    </row>
    <row r="46" s="165" customFormat="1" ht="15" customHeight="1" spans="1:10">
      <c r="A46" s="224">
        <v>8</v>
      </c>
      <c r="B46" s="231" t="s">
        <v>74</v>
      </c>
      <c r="C46" s="232"/>
      <c r="D46" s="232"/>
      <c r="E46" s="233"/>
      <c r="F46" s="234">
        <v>2</v>
      </c>
      <c r="G46" s="241" t="s">
        <v>75</v>
      </c>
      <c r="H46" s="234">
        <v>2</v>
      </c>
      <c r="I46" s="276">
        <f>H46/F46</f>
        <v>1</v>
      </c>
      <c r="J46" s="278"/>
    </row>
    <row r="47" s="165" customFormat="1" ht="15" customHeight="1" spans="1:10">
      <c r="A47" s="224">
        <v>9</v>
      </c>
      <c r="B47" s="236"/>
      <c r="C47" s="237"/>
      <c r="D47" s="237"/>
      <c r="E47" s="238"/>
      <c r="F47" s="239"/>
      <c r="G47" s="242"/>
      <c r="H47" s="239"/>
      <c r="I47" s="276"/>
      <c r="J47" s="278"/>
    </row>
    <row r="48" s="167" customFormat="1" ht="74" customHeight="1" spans="1:10">
      <c r="A48" s="243">
        <v>10</v>
      </c>
      <c r="B48" s="244" t="s">
        <v>76</v>
      </c>
      <c r="C48" s="245"/>
      <c r="D48" s="245"/>
      <c r="E48" s="246"/>
      <c r="F48" s="201">
        <v>496.98</v>
      </c>
      <c r="G48" s="222" t="s">
        <v>77</v>
      </c>
      <c r="H48" s="201">
        <v>496.98</v>
      </c>
      <c r="I48" s="269">
        <f>H48/F48</f>
        <v>1</v>
      </c>
      <c r="J48" s="286"/>
    </row>
    <row r="49" s="165" customFormat="1" ht="45.6" customHeight="1" spans="1:10">
      <c r="A49" s="224">
        <v>11</v>
      </c>
      <c r="B49" s="225" t="s">
        <v>78</v>
      </c>
      <c r="C49" s="226"/>
      <c r="D49" s="226"/>
      <c r="E49" s="227"/>
      <c r="F49" s="214">
        <v>2090</v>
      </c>
      <c r="G49" s="222" t="s">
        <v>36</v>
      </c>
      <c r="H49" s="214">
        <v>2090</v>
      </c>
      <c r="I49" s="276">
        <f t="shared" ref="I49:I60" si="2">H49/F49</f>
        <v>1</v>
      </c>
      <c r="J49" s="278"/>
    </row>
    <row r="50" s="166" customFormat="1" ht="25.8" customHeight="1" spans="1:10">
      <c r="A50" s="247">
        <v>12</v>
      </c>
      <c r="B50" s="248" t="s">
        <v>79</v>
      </c>
      <c r="C50" s="249"/>
      <c r="D50" s="249"/>
      <c r="E50" s="250"/>
      <c r="F50" s="251">
        <v>83</v>
      </c>
      <c r="G50" s="222"/>
      <c r="H50" s="251"/>
      <c r="I50" s="287"/>
      <c r="J50" s="288"/>
    </row>
    <row r="51" s="165" customFormat="1" ht="31.2" customHeight="1" spans="1:10">
      <c r="A51" s="224">
        <v>13</v>
      </c>
      <c r="B51" s="225" t="s">
        <v>80</v>
      </c>
      <c r="C51" s="226"/>
      <c r="D51" s="226"/>
      <c r="E51" s="227"/>
      <c r="F51" s="213">
        <v>30</v>
      </c>
      <c r="G51" s="222" t="s">
        <v>81</v>
      </c>
      <c r="H51" s="213">
        <v>30</v>
      </c>
      <c r="I51" s="276">
        <f t="shared" si="2"/>
        <v>1</v>
      </c>
      <c r="J51" s="270"/>
    </row>
    <row r="52" s="165" customFormat="1" ht="44.4" customHeight="1" spans="1:10">
      <c r="A52" s="224">
        <v>14</v>
      </c>
      <c r="B52" s="225" t="s">
        <v>82</v>
      </c>
      <c r="C52" s="226"/>
      <c r="D52" s="226"/>
      <c r="E52" s="227"/>
      <c r="F52" s="214">
        <v>1334.75</v>
      </c>
      <c r="G52" s="222" t="s">
        <v>83</v>
      </c>
      <c r="H52" s="214">
        <v>1334.75</v>
      </c>
      <c r="I52" s="276">
        <v>1</v>
      </c>
      <c r="J52" s="278"/>
    </row>
    <row r="53" s="168" customFormat="1" ht="25.2" customHeight="1" spans="1:10">
      <c r="A53" s="252" t="s">
        <v>84</v>
      </c>
      <c r="B53" s="252" t="s">
        <v>85</v>
      </c>
      <c r="C53" s="253"/>
      <c r="D53" s="253"/>
      <c r="E53" s="254"/>
      <c r="F53" s="188">
        <v>700</v>
      </c>
      <c r="G53" s="223"/>
      <c r="H53" s="188">
        <v>700</v>
      </c>
      <c r="I53" s="282">
        <f t="shared" si="2"/>
        <v>1</v>
      </c>
      <c r="J53" s="289"/>
    </row>
    <row r="54" s="162" customFormat="1" ht="25.2" customHeight="1" spans="1:10">
      <c r="A54" s="255">
        <v>1</v>
      </c>
      <c r="B54" s="225" t="s">
        <v>86</v>
      </c>
      <c r="C54" s="226"/>
      <c r="D54" s="226"/>
      <c r="E54" s="227"/>
      <c r="F54" s="213">
        <v>500</v>
      </c>
      <c r="G54" s="222" t="s">
        <v>87</v>
      </c>
      <c r="H54" s="213">
        <v>500</v>
      </c>
      <c r="I54" s="276">
        <f t="shared" si="2"/>
        <v>1</v>
      </c>
      <c r="J54" s="270"/>
    </row>
    <row r="55" s="162" customFormat="1" ht="25.2" customHeight="1" spans="1:10">
      <c r="A55" s="255">
        <v>2</v>
      </c>
      <c r="B55" s="225" t="s">
        <v>88</v>
      </c>
      <c r="C55" s="226"/>
      <c r="D55" s="226"/>
      <c r="E55" s="227"/>
      <c r="F55" s="213">
        <v>200</v>
      </c>
      <c r="G55" s="222" t="s">
        <v>89</v>
      </c>
      <c r="H55" s="213">
        <v>200</v>
      </c>
      <c r="I55" s="276">
        <f t="shared" si="2"/>
        <v>1</v>
      </c>
      <c r="J55" s="270"/>
    </row>
    <row r="56" s="168" customFormat="1" ht="25.2" customHeight="1" spans="1:10">
      <c r="A56" s="252" t="s">
        <v>90</v>
      </c>
      <c r="B56" s="252" t="s">
        <v>91</v>
      </c>
      <c r="C56" s="253"/>
      <c r="D56" s="253"/>
      <c r="E56" s="254"/>
      <c r="F56" s="188">
        <v>7921.92</v>
      </c>
      <c r="G56" s="188"/>
      <c r="H56" s="188">
        <f>SUM(H57:H60)</f>
        <v>7913.32</v>
      </c>
      <c r="I56" s="276">
        <f t="shared" si="2"/>
        <v>0.998914404588787</v>
      </c>
      <c r="J56" s="289"/>
    </row>
    <row r="57" s="162" customFormat="1" ht="25.2" customHeight="1" spans="1:10">
      <c r="A57" s="255">
        <v>1</v>
      </c>
      <c r="B57" s="225" t="s">
        <v>92</v>
      </c>
      <c r="C57" s="226"/>
      <c r="D57" s="226"/>
      <c r="E57" s="227"/>
      <c r="F57" s="213">
        <v>1228</v>
      </c>
      <c r="G57" s="222" t="s">
        <v>93</v>
      </c>
      <c r="H57" s="213">
        <v>1228</v>
      </c>
      <c r="I57" s="276">
        <f t="shared" si="2"/>
        <v>1</v>
      </c>
      <c r="J57" s="270"/>
    </row>
    <row r="58" s="162" customFormat="1" ht="20" customHeight="1" spans="1:10">
      <c r="A58" s="256">
        <v>2</v>
      </c>
      <c r="B58" s="257" t="s">
        <v>94</v>
      </c>
      <c r="C58" s="257"/>
      <c r="D58" s="257"/>
      <c r="E58" s="257"/>
      <c r="F58" s="213">
        <v>220.37</v>
      </c>
      <c r="G58" s="222"/>
      <c r="H58" s="213">
        <v>220.37</v>
      </c>
      <c r="I58" s="276">
        <f t="shared" si="2"/>
        <v>1</v>
      </c>
      <c r="J58" s="290"/>
    </row>
    <row r="59" s="162" customFormat="1" ht="64" customHeight="1" spans="1:10">
      <c r="A59" s="256">
        <v>3</v>
      </c>
      <c r="B59" s="257" t="s">
        <v>95</v>
      </c>
      <c r="C59" s="257"/>
      <c r="D59" s="257"/>
      <c r="E59" s="257"/>
      <c r="F59" s="213">
        <v>203.55</v>
      </c>
      <c r="G59" s="222" t="s">
        <v>96</v>
      </c>
      <c r="H59" s="213">
        <v>203.55</v>
      </c>
      <c r="I59" s="276">
        <f t="shared" si="2"/>
        <v>1</v>
      </c>
      <c r="J59" s="290"/>
    </row>
    <row r="60" s="162" customFormat="1" ht="25.2" customHeight="1" spans="1:10">
      <c r="A60" s="256">
        <v>4</v>
      </c>
      <c r="B60" s="257" t="s">
        <v>97</v>
      </c>
      <c r="C60" s="257"/>
      <c r="D60" s="257"/>
      <c r="E60" s="257"/>
      <c r="F60" s="213">
        <v>6270</v>
      </c>
      <c r="G60" s="222" t="s">
        <v>98</v>
      </c>
      <c r="H60" s="213">
        <v>6261.4</v>
      </c>
      <c r="I60" s="276">
        <f t="shared" si="2"/>
        <v>0.998628389154705</v>
      </c>
      <c r="J60" s="290"/>
    </row>
    <row r="61" s="17" customFormat="1" spans="1:9">
      <c r="A61" s="258" t="s">
        <v>99</v>
      </c>
      <c r="B61" s="259"/>
      <c r="C61" s="259"/>
      <c r="D61" s="259"/>
      <c r="E61" s="259"/>
      <c r="F61" s="259"/>
      <c r="G61" s="259"/>
      <c r="H61" s="260"/>
      <c r="I61" s="259"/>
    </row>
  </sheetData>
  <mergeCells count="74">
    <mergeCell ref="A1:B1"/>
    <mergeCell ref="A2:I2"/>
    <mergeCell ref="H3:I3"/>
    <mergeCell ref="F4:G4"/>
    <mergeCell ref="A6:E6"/>
    <mergeCell ref="B7:E7"/>
    <mergeCell ref="B8:E8"/>
    <mergeCell ref="B9:E9"/>
    <mergeCell ref="C10:E10"/>
    <mergeCell ref="D11:E11"/>
    <mergeCell ref="D12:E12"/>
    <mergeCell ref="D13:E13"/>
    <mergeCell ref="D14:E14"/>
    <mergeCell ref="D15:E15"/>
    <mergeCell ref="D16:E16"/>
    <mergeCell ref="C17:E17"/>
    <mergeCell ref="C18:E18"/>
    <mergeCell ref="C19:E19"/>
    <mergeCell ref="C20:E20"/>
    <mergeCell ref="B21:E21"/>
    <mergeCell ref="B22:E22"/>
    <mergeCell ref="B23:E23"/>
    <mergeCell ref="B24:E24"/>
    <mergeCell ref="B25:E25"/>
    <mergeCell ref="B26:E26"/>
    <mergeCell ref="B27:E27"/>
    <mergeCell ref="B28:E28"/>
    <mergeCell ref="B29:E29"/>
    <mergeCell ref="B30:E30"/>
    <mergeCell ref="B31:E31"/>
    <mergeCell ref="B32:E32"/>
    <mergeCell ref="B38:E38"/>
    <mergeCell ref="B39:E39"/>
    <mergeCell ref="B40:E40"/>
    <mergeCell ref="B41:E41"/>
    <mergeCell ref="B42:E42"/>
    <mergeCell ref="B45:E45"/>
    <mergeCell ref="B48:E48"/>
    <mergeCell ref="B49:E49"/>
    <mergeCell ref="B50:E50"/>
    <mergeCell ref="B51:E51"/>
    <mergeCell ref="B52:E52"/>
    <mergeCell ref="B53:E53"/>
    <mergeCell ref="B54:E54"/>
    <mergeCell ref="B55:E55"/>
    <mergeCell ref="B56:E56"/>
    <mergeCell ref="B57:E57"/>
    <mergeCell ref="B58:E58"/>
    <mergeCell ref="B59:E59"/>
    <mergeCell ref="B60:E60"/>
    <mergeCell ref="A61:I61"/>
    <mergeCell ref="A4:A5"/>
    <mergeCell ref="A10:A17"/>
    <mergeCell ref="A18:A20"/>
    <mergeCell ref="A33:A37"/>
    <mergeCell ref="B10:B17"/>
    <mergeCell ref="B18:B20"/>
    <mergeCell ref="C11:C16"/>
    <mergeCell ref="F43:F44"/>
    <mergeCell ref="F46:F47"/>
    <mergeCell ref="G43:G44"/>
    <mergeCell ref="G46:G47"/>
    <mergeCell ref="H4:H5"/>
    <mergeCell ref="H43:H44"/>
    <mergeCell ref="H46:H47"/>
    <mergeCell ref="I4:I5"/>
    <mergeCell ref="I43:I44"/>
    <mergeCell ref="I46:I47"/>
    <mergeCell ref="J43:J44"/>
    <mergeCell ref="J46:J47"/>
    <mergeCell ref="B4:E5"/>
    <mergeCell ref="B33:D37"/>
    <mergeCell ref="B43:E44"/>
    <mergeCell ref="B46:E47"/>
  </mergeCells>
  <printOptions horizontalCentered="1"/>
  <pageMargins left="0.196527777777778" right="0.196527777777778" top="0.313888888888889" bottom="0.393055555555556" header="0.235416666666667" footer="0.196527777777778"/>
  <pageSetup paperSize="9" scale="88" orientation="portrait" horizontalDpi="300" verticalDpi="300"/>
  <headerFooter>
    <oddFooter>&amp;C第 &amp;P 页，共 &amp;N 页</oddFooter>
  </headerFooter>
  <rowBreaks count="1" manualBreakCount="1">
    <brk id="35" max="8"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1"/>
  <sheetViews>
    <sheetView tabSelected="1" view="pageBreakPreview" zoomScaleNormal="100" zoomScaleSheetLayoutView="100" workbookViewId="0">
      <pane xSplit="2" ySplit="4" topLeftCell="C68" activePane="bottomRight" state="frozen"/>
      <selection/>
      <selection pane="topRight"/>
      <selection pane="bottomLeft"/>
      <selection pane="bottomRight" activeCell="A2" sqref="A2:H2"/>
    </sheetView>
  </sheetViews>
  <sheetFormatPr defaultColWidth="9" defaultRowHeight="13.5"/>
  <cols>
    <col min="1" max="1" width="7.25" style="13" customWidth="1"/>
    <col min="2" max="2" width="20.625" style="14" customWidth="1"/>
    <col min="3" max="3" width="30.5" style="14" customWidth="1"/>
    <col min="4" max="4" width="55.25" style="15" customWidth="1"/>
    <col min="5" max="5" width="10.5" style="16" customWidth="1"/>
    <col min="6" max="6" width="15.25" style="17" customWidth="1"/>
    <col min="7" max="7" width="26.375" style="14" customWidth="1"/>
    <col min="8" max="8" width="9.5" style="13" customWidth="1"/>
    <col min="9" max="9" width="9.88333333333333" customWidth="1"/>
  </cols>
  <sheetData>
    <row r="1" ht="12" customHeight="1" spans="1:1">
      <c r="A1" s="18" t="s">
        <v>100</v>
      </c>
    </row>
    <row r="2" ht="33.6" customHeight="1" spans="1:8">
      <c r="A2" s="19" t="s">
        <v>101</v>
      </c>
      <c r="B2" s="19"/>
      <c r="C2" s="19"/>
      <c r="D2" s="19"/>
      <c r="E2" s="20"/>
      <c r="F2" s="19"/>
      <c r="G2" s="19"/>
      <c r="H2" s="19"/>
    </row>
    <row r="3" ht="21.6" customHeight="1" spans="7:8">
      <c r="G3" s="21" t="s">
        <v>2</v>
      </c>
      <c r="H3" s="22"/>
    </row>
    <row r="4" s="1" customFormat="1" ht="24.6" customHeight="1" spans="1:8">
      <c r="A4" s="23" t="s">
        <v>3</v>
      </c>
      <c r="B4" s="23" t="s">
        <v>102</v>
      </c>
      <c r="C4" s="23" t="s">
        <v>103</v>
      </c>
      <c r="D4" s="23" t="s">
        <v>104</v>
      </c>
      <c r="E4" s="24" t="s">
        <v>105</v>
      </c>
      <c r="F4" s="23" t="s">
        <v>106</v>
      </c>
      <c r="G4" s="23" t="s">
        <v>107</v>
      </c>
      <c r="H4" s="23" t="s">
        <v>108</v>
      </c>
    </row>
    <row r="5" s="2" customFormat="1" ht="21.6" customHeight="1" spans="1:8">
      <c r="A5" s="25"/>
      <c r="B5" s="26" t="s">
        <v>109</v>
      </c>
      <c r="C5" s="27"/>
      <c r="D5" s="28"/>
      <c r="E5" s="29">
        <f>E6+E49</f>
        <v>43710.04</v>
      </c>
      <c r="F5" s="25"/>
      <c r="G5" s="27"/>
      <c r="H5" s="30"/>
    </row>
    <row r="6" s="2" customFormat="1" ht="33" customHeight="1" spans="1:8">
      <c r="A6" s="30" t="s">
        <v>11</v>
      </c>
      <c r="B6" s="27" t="s">
        <v>110</v>
      </c>
      <c r="C6" s="27"/>
      <c r="D6" s="28"/>
      <c r="E6" s="29">
        <f>E7+E16+E17+E18+E21+E26+E30+E41+E44+E45+E46+E47+E48</f>
        <v>20240.45</v>
      </c>
      <c r="F6" s="25"/>
      <c r="G6" s="27"/>
      <c r="H6" s="30"/>
    </row>
    <row r="7" s="3" customFormat="1" ht="33" customHeight="1" spans="1:8">
      <c r="A7" s="31" t="s">
        <v>111</v>
      </c>
      <c r="B7" s="32" t="s">
        <v>112</v>
      </c>
      <c r="C7" s="32"/>
      <c r="D7" s="33" t="s">
        <v>113</v>
      </c>
      <c r="E7" s="34">
        <v>10426</v>
      </c>
      <c r="F7" s="35"/>
      <c r="G7" s="32"/>
      <c r="H7" s="31"/>
    </row>
    <row r="8" s="3" customFormat="1" ht="258" customHeight="1" spans="1:8">
      <c r="A8" s="36">
        <v>1</v>
      </c>
      <c r="B8" s="37" t="s">
        <v>114</v>
      </c>
      <c r="C8" s="38" t="s">
        <v>115</v>
      </c>
      <c r="D8" s="39" t="s">
        <v>116</v>
      </c>
      <c r="E8" s="40">
        <v>2743</v>
      </c>
      <c r="F8" s="41" t="s">
        <v>117</v>
      </c>
      <c r="G8" s="38" t="s">
        <v>118</v>
      </c>
      <c r="H8" s="36" t="s">
        <v>119</v>
      </c>
    </row>
    <row r="9" s="4" customFormat="1" ht="190" customHeight="1" spans="1:8">
      <c r="A9" s="36">
        <v>2</v>
      </c>
      <c r="B9" s="42" t="s">
        <v>120</v>
      </c>
      <c r="C9" s="38" t="s">
        <v>121</v>
      </c>
      <c r="D9" s="38" t="s">
        <v>122</v>
      </c>
      <c r="E9" s="43">
        <v>1013.91</v>
      </c>
      <c r="F9" s="44" t="s">
        <v>123</v>
      </c>
      <c r="G9" s="45" t="s">
        <v>124</v>
      </c>
      <c r="H9" s="46" t="s">
        <v>125</v>
      </c>
    </row>
    <row r="10" s="4" customFormat="1" ht="160" customHeight="1" spans="1:10">
      <c r="A10" s="47">
        <v>3</v>
      </c>
      <c r="B10" s="42" t="s">
        <v>126</v>
      </c>
      <c r="C10" s="48" t="s">
        <v>127</v>
      </c>
      <c r="D10" s="48" t="s">
        <v>128</v>
      </c>
      <c r="E10" s="49">
        <v>1004</v>
      </c>
      <c r="F10" s="41" t="s">
        <v>129</v>
      </c>
      <c r="G10" s="48" t="s">
        <v>130</v>
      </c>
      <c r="H10" s="50" t="s">
        <v>131</v>
      </c>
      <c r="I10" s="129"/>
      <c r="J10" s="129"/>
    </row>
    <row r="11" s="4" customFormat="1" ht="88" customHeight="1" spans="1:8">
      <c r="A11" s="36">
        <v>4</v>
      </c>
      <c r="B11" s="42" t="s">
        <v>132</v>
      </c>
      <c r="C11" s="38" t="s">
        <v>133</v>
      </c>
      <c r="D11" s="38" t="s">
        <v>134</v>
      </c>
      <c r="E11" s="51">
        <v>312.96</v>
      </c>
      <c r="F11" s="41" t="s">
        <v>135</v>
      </c>
      <c r="G11" s="38" t="s">
        <v>136</v>
      </c>
      <c r="H11" s="36" t="s">
        <v>137</v>
      </c>
    </row>
    <row r="12" s="4" customFormat="1" ht="180" customHeight="1" spans="1:8">
      <c r="A12" s="36">
        <v>5</v>
      </c>
      <c r="B12" s="38" t="s">
        <v>138</v>
      </c>
      <c r="C12" s="38" t="s">
        <v>139</v>
      </c>
      <c r="D12" s="38" t="s">
        <v>140</v>
      </c>
      <c r="E12" s="49">
        <v>3033.13</v>
      </c>
      <c r="F12" s="41" t="s">
        <v>141</v>
      </c>
      <c r="G12" s="38" t="s">
        <v>142</v>
      </c>
      <c r="H12" s="52" t="s">
        <v>143</v>
      </c>
    </row>
    <row r="13" s="4" customFormat="1" ht="48" customHeight="1" spans="1:8">
      <c r="A13" s="36">
        <v>6</v>
      </c>
      <c r="B13" s="53" t="s">
        <v>144</v>
      </c>
      <c r="C13" s="53" t="s">
        <v>145</v>
      </c>
      <c r="D13" s="53" t="s">
        <v>146</v>
      </c>
      <c r="E13" s="54">
        <v>2054</v>
      </c>
      <c r="F13" s="55" t="s">
        <v>147</v>
      </c>
      <c r="G13" s="53" t="s">
        <v>148</v>
      </c>
      <c r="H13" s="56" t="s">
        <v>131</v>
      </c>
    </row>
    <row r="14" s="4" customFormat="1" ht="48" customHeight="1" spans="1:8">
      <c r="A14" s="36">
        <v>7</v>
      </c>
      <c r="B14" s="53" t="s">
        <v>149</v>
      </c>
      <c r="C14" s="53" t="s">
        <v>150</v>
      </c>
      <c r="D14" s="53" t="s">
        <v>151</v>
      </c>
      <c r="E14" s="57">
        <v>245</v>
      </c>
      <c r="F14" s="55" t="s">
        <v>152</v>
      </c>
      <c r="G14" s="53" t="s">
        <v>153</v>
      </c>
      <c r="H14" s="56" t="s">
        <v>131</v>
      </c>
    </row>
    <row r="15" s="4" customFormat="1" ht="48" customHeight="1" spans="1:8">
      <c r="A15" s="36">
        <v>8</v>
      </c>
      <c r="B15" s="58" t="s">
        <v>154</v>
      </c>
      <c r="C15" s="58" t="s">
        <v>155</v>
      </c>
      <c r="D15" s="58" t="s">
        <v>156</v>
      </c>
      <c r="E15" s="40">
        <v>20</v>
      </c>
      <c r="F15" s="55" t="s">
        <v>157</v>
      </c>
      <c r="G15" s="58" t="s">
        <v>158</v>
      </c>
      <c r="H15" s="59" t="s">
        <v>159</v>
      </c>
    </row>
    <row r="16" s="5" customFormat="1" ht="46.8" customHeight="1" spans="1:8">
      <c r="A16" s="60" t="s">
        <v>160</v>
      </c>
      <c r="B16" s="61" t="s">
        <v>161</v>
      </c>
      <c r="C16" s="38" t="s">
        <v>162</v>
      </c>
      <c r="D16" s="38" t="s">
        <v>163</v>
      </c>
      <c r="E16" s="34">
        <v>20</v>
      </c>
      <c r="F16" s="41" t="s">
        <v>164</v>
      </c>
      <c r="G16" s="38" t="s">
        <v>165</v>
      </c>
      <c r="H16" s="36" t="s">
        <v>137</v>
      </c>
    </row>
    <row r="17" s="4" customFormat="1" ht="63" customHeight="1" spans="1:8">
      <c r="A17" s="60" t="s">
        <v>166</v>
      </c>
      <c r="B17" s="61" t="s">
        <v>167</v>
      </c>
      <c r="C17" s="38" t="s">
        <v>168</v>
      </c>
      <c r="D17" s="38" t="s">
        <v>169</v>
      </c>
      <c r="E17" s="34">
        <v>50</v>
      </c>
      <c r="F17" s="41" t="s">
        <v>170</v>
      </c>
      <c r="G17" s="38" t="s">
        <v>171</v>
      </c>
      <c r="H17" s="36" t="s">
        <v>137</v>
      </c>
    </row>
    <row r="18" s="4" customFormat="1" ht="63" customHeight="1" spans="1:8">
      <c r="A18" s="60" t="s">
        <v>172</v>
      </c>
      <c r="B18" s="61" t="s">
        <v>173</v>
      </c>
      <c r="C18" s="38"/>
      <c r="D18" s="62" t="s">
        <v>174</v>
      </c>
      <c r="E18" s="34">
        <v>2664</v>
      </c>
      <c r="F18" s="41"/>
      <c r="G18" s="38"/>
      <c r="H18" s="36"/>
    </row>
    <row r="19" s="6" customFormat="1" ht="126" customHeight="1" spans="1:8">
      <c r="A19" s="36">
        <v>1</v>
      </c>
      <c r="B19" s="38" t="s">
        <v>175</v>
      </c>
      <c r="C19" s="63" t="s">
        <v>176</v>
      </c>
      <c r="D19" s="62" t="s">
        <v>177</v>
      </c>
      <c r="E19" s="51">
        <v>2351</v>
      </c>
      <c r="F19" s="36" t="s">
        <v>178</v>
      </c>
      <c r="G19" s="62" t="s">
        <v>179</v>
      </c>
      <c r="H19" s="36" t="s">
        <v>180</v>
      </c>
    </row>
    <row r="20" s="6" customFormat="1" ht="82" customHeight="1" spans="1:8">
      <c r="A20" s="60">
        <v>2</v>
      </c>
      <c r="B20" s="64" t="s">
        <v>181</v>
      </c>
      <c r="C20" s="63" t="s">
        <v>182</v>
      </c>
      <c r="D20" s="65" t="s">
        <v>183</v>
      </c>
      <c r="E20" s="66">
        <v>313</v>
      </c>
      <c r="F20" s="36" t="s">
        <v>141</v>
      </c>
      <c r="G20" s="65" t="s">
        <v>184</v>
      </c>
      <c r="H20" s="67" t="s">
        <v>143</v>
      </c>
    </row>
    <row r="21" s="7" customFormat="1" ht="51" customHeight="1" spans="1:8">
      <c r="A21" s="60" t="s">
        <v>185</v>
      </c>
      <c r="B21" s="68" t="s">
        <v>186</v>
      </c>
      <c r="C21" s="68"/>
      <c r="D21" s="38" t="s">
        <v>187</v>
      </c>
      <c r="E21" s="34">
        <v>1255.69</v>
      </c>
      <c r="F21" s="69"/>
      <c r="G21" s="68"/>
      <c r="H21" s="36"/>
    </row>
    <row r="22" s="8" customFormat="1" ht="123" customHeight="1" spans="1:8">
      <c r="A22" s="36">
        <v>1</v>
      </c>
      <c r="B22" s="38" t="s">
        <v>188</v>
      </c>
      <c r="C22" s="38" t="s">
        <v>189</v>
      </c>
      <c r="D22" s="38" t="s">
        <v>190</v>
      </c>
      <c r="E22" s="43">
        <v>451.37</v>
      </c>
      <c r="F22" s="41" t="s">
        <v>191</v>
      </c>
      <c r="G22" s="38" t="s">
        <v>192</v>
      </c>
      <c r="H22" s="36" t="s">
        <v>159</v>
      </c>
    </row>
    <row r="23" s="8" customFormat="1" ht="111" customHeight="1" spans="1:8">
      <c r="A23" s="36">
        <v>2</v>
      </c>
      <c r="B23" s="38" t="s">
        <v>193</v>
      </c>
      <c r="C23" s="38" t="s">
        <v>194</v>
      </c>
      <c r="D23" s="38" t="s">
        <v>195</v>
      </c>
      <c r="E23" s="43">
        <v>324.46</v>
      </c>
      <c r="F23" s="41" t="s">
        <v>191</v>
      </c>
      <c r="G23" s="38" t="s">
        <v>192</v>
      </c>
      <c r="H23" s="36" t="s">
        <v>159</v>
      </c>
    </row>
    <row r="24" s="8" customFormat="1" ht="89" customHeight="1" spans="1:8">
      <c r="A24" s="36">
        <v>3</v>
      </c>
      <c r="B24" s="70" t="s">
        <v>196</v>
      </c>
      <c r="C24" s="71" t="s">
        <v>197</v>
      </c>
      <c r="D24" s="70" t="s">
        <v>198</v>
      </c>
      <c r="E24" s="72">
        <v>422.76</v>
      </c>
      <c r="F24" s="71" t="s">
        <v>191</v>
      </c>
      <c r="G24" s="73" t="s">
        <v>192</v>
      </c>
      <c r="H24" s="74" t="s">
        <v>159</v>
      </c>
    </row>
    <row r="25" s="8" customFormat="1" ht="78" customHeight="1" spans="1:8">
      <c r="A25" s="36">
        <v>4</v>
      </c>
      <c r="B25" s="38" t="s">
        <v>199</v>
      </c>
      <c r="C25" s="38" t="s">
        <v>200</v>
      </c>
      <c r="D25" s="38" t="s">
        <v>201</v>
      </c>
      <c r="E25" s="75">
        <v>57.1</v>
      </c>
      <c r="F25" s="38" t="s">
        <v>202</v>
      </c>
      <c r="G25" s="38" t="s">
        <v>203</v>
      </c>
      <c r="H25" s="76" t="s">
        <v>204</v>
      </c>
    </row>
    <row r="26" s="9" customFormat="1" ht="55.05" customHeight="1" spans="1:8">
      <c r="A26" s="60" t="s">
        <v>205</v>
      </c>
      <c r="B26" s="77" t="s">
        <v>206</v>
      </c>
      <c r="C26" s="78"/>
      <c r="D26" s="79" t="s">
        <v>207</v>
      </c>
      <c r="E26" s="80">
        <v>636.94</v>
      </c>
      <c r="F26" s="81"/>
      <c r="G26" s="68"/>
      <c r="H26" s="82"/>
    </row>
    <row r="27" s="9" customFormat="1" ht="62" customHeight="1" spans="1:8">
      <c r="A27" s="60">
        <v>1</v>
      </c>
      <c r="B27" s="38" t="s">
        <v>208</v>
      </c>
      <c r="C27" s="38" t="s">
        <v>209</v>
      </c>
      <c r="D27" s="38" t="s">
        <v>210</v>
      </c>
      <c r="E27" s="75">
        <v>366</v>
      </c>
      <c r="F27" s="41" t="s">
        <v>211</v>
      </c>
      <c r="G27" s="38" t="s">
        <v>212</v>
      </c>
      <c r="H27" s="36" t="s">
        <v>213</v>
      </c>
    </row>
    <row r="28" s="4" customFormat="1" ht="50.4" customHeight="1" spans="1:8">
      <c r="A28" s="60">
        <v>2</v>
      </c>
      <c r="B28" s="83" t="s">
        <v>214</v>
      </c>
      <c r="C28" s="84" t="s">
        <v>215</v>
      </c>
      <c r="D28" s="79" t="s">
        <v>216</v>
      </c>
      <c r="E28" s="85">
        <v>190.18</v>
      </c>
      <c r="F28" s="44" t="s">
        <v>123</v>
      </c>
      <c r="G28" s="38" t="s">
        <v>217</v>
      </c>
      <c r="H28" s="46" t="s">
        <v>125</v>
      </c>
    </row>
    <row r="29" s="4" customFormat="1" ht="50.4" customHeight="1" spans="1:8">
      <c r="A29" s="60">
        <v>3</v>
      </c>
      <c r="B29" s="42" t="s">
        <v>218</v>
      </c>
      <c r="C29" s="38" t="s">
        <v>219</v>
      </c>
      <c r="D29" s="38" t="s">
        <v>220</v>
      </c>
      <c r="E29" s="43">
        <v>80.76</v>
      </c>
      <c r="F29" s="41" t="s">
        <v>221</v>
      </c>
      <c r="G29" s="38" t="s">
        <v>222</v>
      </c>
      <c r="H29" s="36" t="s">
        <v>137</v>
      </c>
    </row>
    <row r="30" s="3" customFormat="1" ht="82.8" customHeight="1" spans="1:8">
      <c r="A30" s="60" t="s">
        <v>223</v>
      </c>
      <c r="B30" s="68" t="s">
        <v>224</v>
      </c>
      <c r="C30" s="68"/>
      <c r="D30" s="38" t="s">
        <v>225</v>
      </c>
      <c r="E30" s="34">
        <v>4023.31</v>
      </c>
      <c r="F30" s="69"/>
      <c r="G30" s="68"/>
      <c r="H30" s="60"/>
    </row>
    <row r="31" s="9" customFormat="1" ht="48" customHeight="1" spans="1:8">
      <c r="A31" s="36">
        <v>1</v>
      </c>
      <c r="B31" s="38" t="s">
        <v>226</v>
      </c>
      <c r="C31" s="38" t="s">
        <v>227</v>
      </c>
      <c r="D31" s="38" t="s">
        <v>228</v>
      </c>
      <c r="E31" s="43">
        <v>760</v>
      </c>
      <c r="F31" s="41" t="s">
        <v>129</v>
      </c>
      <c r="G31" s="38" t="s">
        <v>229</v>
      </c>
      <c r="H31" s="36" t="s">
        <v>230</v>
      </c>
    </row>
    <row r="32" s="9" customFormat="1" ht="36" customHeight="1" spans="1:10">
      <c r="A32" s="36">
        <v>2</v>
      </c>
      <c r="B32" s="38" t="s">
        <v>231</v>
      </c>
      <c r="C32" s="38" t="s">
        <v>232</v>
      </c>
      <c r="D32" s="38" t="s">
        <v>233</v>
      </c>
      <c r="E32" s="75">
        <v>80</v>
      </c>
      <c r="F32" s="41" t="s">
        <v>152</v>
      </c>
      <c r="G32" s="38" t="s">
        <v>234</v>
      </c>
      <c r="H32" s="36" t="s">
        <v>213</v>
      </c>
      <c r="I32" s="7"/>
      <c r="J32" s="7"/>
    </row>
    <row r="33" s="9" customFormat="1" ht="59.4" customHeight="1" spans="1:10">
      <c r="A33" s="36">
        <v>3</v>
      </c>
      <c r="B33" s="38" t="s">
        <v>235</v>
      </c>
      <c r="C33" s="38" t="s">
        <v>236</v>
      </c>
      <c r="D33" s="38" t="s">
        <v>237</v>
      </c>
      <c r="E33" s="75">
        <v>360</v>
      </c>
      <c r="F33" s="41" t="s">
        <v>152</v>
      </c>
      <c r="G33" s="38" t="s">
        <v>238</v>
      </c>
      <c r="H33" s="36" t="s">
        <v>213</v>
      </c>
      <c r="I33" s="7"/>
      <c r="J33" s="7"/>
    </row>
    <row r="34" s="9" customFormat="1" ht="36" customHeight="1" spans="1:10">
      <c r="A34" s="36">
        <v>4</v>
      </c>
      <c r="B34" s="38" t="s">
        <v>239</v>
      </c>
      <c r="C34" s="38" t="s">
        <v>240</v>
      </c>
      <c r="D34" s="38" t="s">
        <v>241</v>
      </c>
      <c r="E34" s="75">
        <v>32</v>
      </c>
      <c r="F34" s="41" t="s">
        <v>152</v>
      </c>
      <c r="G34" s="38" t="s">
        <v>242</v>
      </c>
      <c r="H34" s="36" t="s">
        <v>213</v>
      </c>
      <c r="I34" s="7"/>
      <c r="J34" s="7"/>
    </row>
    <row r="35" s="9" customFormat="1" ht="36" customHeight="1" spans="1:10">
      <c r="A35" s="36">
        <v>5</v>
      </c>
      <c r="B35" s="38" t="s">
        <v>243</v>
      </c>
      <c r="C35" s="38" t="s">
        <v>244</v>
      </c>
      <c r="D35" s="38" t="s">
        <v>245</v>
      </c>
      <c r="E35" s="75">
        <v>600</v>
      </c>
      <c r="F35" s="41" t="s">
        <v>152</v>
      </c>
      <c r="G35" s="38" t="s">
        <v>246</v>
      </c>
      <c r="H35" s="36" t="s">
        <v>213</v>
      </c>
      <c r="I35" s="7"/>
      <c r="J35" s="7"/>
    </row>
    <row r="36" s="9" customFormat="1" ht="36" customHeight="1" spans="1:10">
      <c r="A36" s="36">
        <v>6</v>
      </c>
      <c r="B36" s="38" t="s">
        <v>247</v>
      </c>
      <c r="C36" s="38" t="s">
        <v>248</v>
      </c>
      <c r="D36" s="38" t="s">
        <v>249</v>
      </c>
      <c r="E36" s="75">
        <v>1082</v>
      </c>
      <c r="F36" s="41" t="s">
        <v>152</v>
      </c>
      <c r="G36" s="38" t="s">
        <v>250</v>
      </c>
      <c r="H36" s="36" t="s">
        <v>213</v>
      </c>
      <c r="I36" s="7"/>
      <c r="J36" s="7"/>
    </row>
    <row r="37" s="4" customFormat="1" ht="55.05" customHeight="1" spans="1:8">
      <c r="A37" s="36">
        <v>7</v>
      </c>
      <c r="B37" s="83" t="s">
        <v>251</v>
      </c>
      <c r="C37" s="84" t="s">
        <v>252</v>
      </c>
      <c r="D37" s="79" t="s">
        <v>253</v>
      </c>
      <c r="E37" s="85">
        <v>24</v>
      </c>
      <c r="F37" s="44" t="s">
        <v>123</v>
      </c>
      <c r="G37" s="38" t="s">
        <v>254</v>
      </c>
      <c r="H37" s="46" t="s">
        <v>125</v>
      </c>
    </row>
    <row r="38" s="4" customFormat="1" ht="55.05" customHeight="1" spans="1:9">
      <c r="A38" s="36">
        <v>8</v>
      </c>
      <c r="B38" s="38" t="s">
        <v>255</v>
      </c>
      <c r="C38" s="38" t="s">
        <v>256</v>
      </c>
      <c r="D38" s="38" t="s">
        <v>257</v>
      </c>
      <c r="E38" s="43">
        <v>209</v>
      </c>
      <c r="F38" s="41" t="s">
        <v>258</v>
      </c>
      <c r="G38" s="38" t="s">
        <v>259</v>
      </c>
      <c r="H38" s="50" t="s">
        <v>131</v>
      </c>
      <c r="I38" s="129"/>
    </row>
    <row r="39" s="4" customFormat="1" ht="64" customHeight="1" spans="1:9">
      <c r="A39" s="36">
        <v>9</v>
      </c>
      <c r="B39" s="38" t="s">
        <v>260</v>
      </c>
      <c r="C39" s="38" t="s">
        <v>261</v>
      </c>
      <c r="D39" s="38" t="s">
        <v>262</v>
      </c>
      <c r="E39" s="43">
        <v>47.31</v>
      </c>
      <c r="F39" s="41" t="s">
        <v>258</v>
      </c>
      <c r="G39" s="38" t="s">
        <v>263</v>
      </c>
      <c r="H39" s="50" t="s">
        <v>159</v>
      </c>
      <c r="I39" s="129"/>
    </row>
    <row r="40" s="4" customFormat="1" ht="55.05" customHeight="1" spans="1:9">
      <c r="A40" s="36">
        <v>10</v>
      </c>
      <c r="B40" s="38" t="s">
        <v>264</v>
      </c>
      <c r="C40" s="38" t="s">
        <v>265</v>
      </c>
      <c r="D40" s="38" t="s">
        <v>266</v>
      </c>
      <c r="E40" s="43">
        <v>829</v>
      </c>
      <c r="F40" s="41" t="s">
        <v>141</v>
      </c>
      <c r="G40" s="53" t="s">
        <v>267</v>
      </c>
      <c r="H40" s="50" t="s">
        <v>131</v>
      </c>
      <c r="I40" s="129"/>
    </row>
    <row r="41" s="3" customFormat="1" ht="48" customHeight="1" spans="1:8">
      <c r="A41" s="60" t="s">
        <v>268</v>
      </c>
      <c r="B41" s="68" t="s">
        <v>269</v>
      </c>
      <c r="C41" s="68"/>
      <c r="D41" s="38" t="s">
        <v>270</v>
      </c>
      <c r="E41" s="34">
        <v>90</v>
      </c>
      <c r="F41" s="69"/>
      <c r="G41" s="68"/>
      <c r="H41" s="60"/>
    </row>
    <row r="42" s="4" customFormat="1" ht="51" customHeight="1" spans="1:8">
      <c r="A42" s="36">
        <v>1</v>
      </c>
      <c r="B42" s="86" t="s">
        <v>271</v>
      </c>
      <c r="C42" s="38" t="s">
        <v>272</v>
      </c>
      <c r="D42" s="87" t="s">
        <v>273</v>
      </c>
      <c r="E42" s="88">
        <v>60</v>
      </c>
      <c r="F42" s="87" t="s">
        <v>274</v>
      </c>
      <c r="G42" s="38" t="s">
        <v>275</v>
      </c>
      <c r="H42" s="36" t="s">
        <v>276</v>
      </c>
    </row>
    <row r="43" s="4" customFormat="1" ht="52" customHeight="1" spans="1:8">
      <c r="A43" s="36">
        <v>2</v>
      </c>
      <c r="B43" s="86" t="s">
        <v>277</v>
      </c>
      <c r="C43" s="38" t="s">
        <v>168</v>
      </c>
      <c r="D43" s="87" t="s">
        <v>278</v>
      </c>
      <c r="E43" s="89">
        <v>30</v>
      </c>
      <c r="F43" s="87" t="s">
        <v>274</v>
      </c>
      <c r="G43" s="38" t="s">
        <v>279</v>
      </c>
      <c r="H43" s="36" t="s">
        <v>276</v>
      </c>
    </row>
    <row r="44" s="5" customFormat="1" ht="48" customHeight="1" spans="1:8">
      <c r="A44" s="60" t="s">
        <v>280</v>
      </c>
      <c r="B44" s="90" t="s">
        <v>281</v>
      </c>
      <c r="C44" s="38" t="s">
        <v>282</v>
      </c>
      <c r="D44" s="91" t="s">
        <v>283</v>
      </c>
      <c r="E44" s="92">
        <v>38.81</v>
      </c>
      <c r="F44" s="93" t="s">
        <v>191</v>
      </c>
      <c r="G44" s="38" t="s">
        <v>284</v>
      </c>
      <c r="H44" s="36" t="s">
        <v>285</v>
      </c>
    </row>
    <row r="45" s="5" customFormat="1" ht="67.8" customHeight="1" spans="1:8">
      <c r="A45" s="60" t="s">
        <v>286</v>
      </c>
      <c r="B45" s="90" t="s">
        <v>287</v>
      </c>
      <c r="C45" s="38" t="s">
        <v>288</v>
      </c>
      <c r="D45" s="87" t="s">
        <v>289</v>
      </c>
      <c r="E45" s="92">
        <v>300</v>
      </c>
      <c r="F45" s="93" t="s">
        <v>152</v>
      </c>
      <c r="G45" s="38" t="s">
        <v>290</v>
      </c>
      <c r="H45" s="36" t="s">
        <v>291</v>
      </c>
    </row>
    <row r="46" s="5" customFormat="1" ht="58" customHeight="1" spans="1:8">
      <c r="A46" s="60" t="s">
        <v>292</v>
      </c>
      <c r="B46" s="68" t="s">
        <v>293</v>
      </c>
      <c r="C46" s="94" t="s">
        <v>294</v>
      </c>
      <c r="D46" s="94" t="s">
        <v>295</v>
      </c>
      <c r="E46" s="95">
        <v>19</v>
      </c>
      <c r="F46" s="96" t="s">
        <v>123</v>
      </c>
      <c r="G46" s="64" t="s">
        <v>296</v>
      </c>
      <c r="H46" s="52" t="s">
        <v>297</v>
      </c>
    </row>
    <row r="47" s="5" customFormat="1" ht="62" customHeight="1" spans="1:8">
      <c r="A47" s="60" t="s">
        <v>298</v>
      </c>
      <c r="B47" s="68" t="s">
        <v>299</v>
      </c>
      <c r="C47" s="94" t="s">
        <v>300</v>
      </c>
      <c r="D47" s="94" t="s">
        <v>301</v>
      </c>
      <c r="E47" s="95">
        <v>200</v>
      </c>
      <c r="F47" s="96" t="s">
        <v>302</v>
      </c>
      <c r="G47" s="64" t="s">
        <v>303</v>
      </c>
      <c r="H47" s="66" t="s">
        <v>304</v>
      </c>
    </row>
    <row r="48" s="5" customFormat="1" ht="98" customHeight="1" spans="1:8">
      <c r="A48" s="60" t="s">
        <v>305</v>
      </c>
      <c r="B48" s="68" t="s">
        <v>306</v>
      </c>
      <c r="C48" s="38" t="s">
        <v>307</v>
      </c>
      <c r="D48" s="38" t="s">
        <v>308</v>
      </c>
      <c r="E48" s="97">
        <v>516.7</v>
      </c>
      <c r="F48" s="38" t="s">
        <v>211</v>
      </c>
      <c r="G48" s="38" t="s">
        <v>309</v>
      </c>
      <c r="H48" s="76" t="s">
        <v>310</v>
      </c>
    </row>
    <row r="49" s="10" customFormat="1" ht="31.8" customHeight="1" spans="1:8">
      <c r="A49" s="98" t="s">
        <v>61</v>
      </c>
      <c r="B49" s="99" t="s">
        <v>311</v>
      </c>
      <c r="C49" s="99"/>
      <c r="D49" s="100"/>
      <c r="E49" s="101">
        <f>E50+E59+E60+E61+E62+E67+E68+E77+E82+E83+E84</f>
        <v>23469.59</v>
      </c>
      <c r="F49" s="102"/>
      <c r="G49" s="99"/>
      <c r="H49" s="98"/>
    </row>
    <row r="50" s="3" customFormat="1" ht="57" customHeight="1" spans="1:8">
      <c r="A50" s="103" t="s">
        <v>111</v>
      </c>
      <c r="B50" s="104" t="s">
        <v>312</v>
      </c>
      <c r="C50" s="105"/>
      <c r="D50" s="94" t="s">
        <v>313</v>
      </c>
      <c r="E50" s="106">
        <v>2690.86</v>
      </c>
      <c r="F50" s="107"/>
      <c r="G50" s="105"/>
      <c r="H50" s="103"/>
    </row>
    <row r="51" s="11" customFormat="1" ht="96" customHeight="1" spans="1:8">
      <c r="A51" s="108">
        <v>1</v>
      </c>
      <c r="B51" s="109" t="s">
        <v>314</v>
      </c>
      <c r="C51" s="110" t="s">
        <v>315</v>
      </c>
      <c r="D51" s="111" t="s">
        <v>316</v>
      </c>
      <c r="E51" s="112">
        <v>1291.6</v>
      </c>
      <c r="F51" s="113" t="s">
        <v>211</v>
      </c>
      <c r="G51" s="110" t="s">
        <v>317</v>
      </c>
      <c r="H51" s="108" t="s">
        <v>143</v>
      </c>
    </row>
    <row r="52" s="11" customFormat="1" ht="159" customHeight="1" spans="1:8">
      <c r="A52" s="108">
        <v>2</v>
      </c>
      <c r="B52" s="109" t="s">
        <v>318</v>
      </c>
      <c r="C52" s="114" t="s">
        <v>319</v>
      </c>
      <c r="D52" s="111" t="s">
        <v>320</v>
      </c>
      <c r="E52" s="115">
        <v>353.4</v>
      </c>
      <c r="F52" s="113" t="s">
        <v>211</v>
      </c>
      <c r="G52" s="110" t="s">
        <v>321</v>
      </c>
      <c r="H52" s="108" t="s">
        <v>143</v>
      </c>
    </row>
    <row r="53" s="11" customFormat="1" ht="88.05" customHeight="1" spans="1:8">
      <c r="A53" s="108">
        <v>3</v>
      </c>
      <c r="B53" s="109" t="s">
        <v>322</v>
      </c>
      <c r="C53" s="114" t="s">
        <v>323</v>
      </c>
      <c r="D53" s="111" t="s">
        <v>324</v>
      </c>
      <c r="E53" s="115">
        <v>18.1</v>
      </c>
      <c r="F53" s="113" t="s">
        <v>211</v>
      </c>
      <c r="G53" s="110" t="s">
        <v>325</v>
      </c>
      <c r="H53" s="108" t="s">
        <v>143</v>
      </c>
    </row>
    <row r="54" s="4" customFormat="1" ht="174" customHeight="1" spans="1:8">
      <c r="A54" s="108">
        <v>4</v>
      </c>
      <c r="B54" s="109" t="s">
        <v>326</v>
      </c>
      <c r="C54" s="116" t="s">
        <v>327</v>
      </c>
      <c r="D54" s="111" t="s">
        <v>328</v>
      </c>
      <c r="E54" s="115">
        <v>249.2</v>
      </c>
      <c r="F54" s="113" t="s">
        <v>211</v>
      </c>
      <c r="G54" s="110" t="s">
        <v>329</v>
      </c>
      <c r="H54" s="108" t="s">
        <v>143</v>
      </c>
    </row>
    <row r="55" s="11" customFormat="1" ht="102" customHeight="1" spans="1:8">
      <c r="A55" s="108">
        <v>5</v>
      </c>
      <c r="B55" s="109" t="s">
        <v>330</v>
      </c>
      <c r="C55" s="114" t="s">
        <v>331</v>
      </c>
      <c r="D55" s="111" t="s">
        <v>332</v>
      </c>
      <c r="E55" s="115">
        <v>200.37</v>
      </c>
      <c r="F55" s="113" t="s">
        <v>211</v>
      </c>
      <c r="G55" s="110" t="s">
        <v>333</v>
      </c>
      <c r="H55" s="108" t="s">
        <v>143</v>
      </c>
    </row>
    <row r="56" s="11" customFormat="1" ht="59" customHeight="1" spans="1:8">
      <c r="A56" s="108">
        <v>6</v>
      </c>
      <c r="B56" s="109" t="s">
        <v>334</v>
      </c>
      <c r="C56" s="114" t="s">
        <v>335</v>
      </c>
      <c r="D56" s="111" t="s">
        <v>336</v>
      </c>
      <c r="E56" s="115">
        <v>7.5</v>
      </c>
      <c r="F56" s="113" t="s">
        <v>211</v>
      </c>
      <c r="G56" s="110" t="s">
        <v>337</v>
      </c>
      <c r="H56" s="108" t="s">
        <v>143</v>
      </c>
    </row>
    <row r="57" s="11" customFormat="1" ht="59" customHeight="1" spans="1:8">
      <c r="A57" s="108">
        <v>7</v>
      </c>
      <c r="B57" s="109" t="s">
        <v>338</v>
      </c>
      <c r="C57" s="117" t="s">
        <v>339</v>
      </c>
      <c r="D57" s="114" t="s">
        <v>340</v>
      </c>
      <c r="E57" s="115">
        <v>13</v>
      </c>
      <c r="F57" s="113" t="s">
        <v>211</v>
      </c>
      <c r="G57" s="110" t="s">
        <v>341</v>
      </c>
      <c r="H57" s="108" t="s">
        <v>143</v>
      </c>
    </row>
    <row r="58" s="11" customFormat="1" ht="59" customHeight="1" spans="1:8">
      <c r="A58" s="108">
        <v>8</v>
      </c>
      <c r="B58" s="118" t="s">
        <v>342</v>
      </c>
      <c r="C58" s="118" t="s">
        <v>343</v>
      </c>
      <c r="D58" s="119" t="s">
        <v>344</v>
      </c>
      <c r="E58" s="120">
        <v>557.69</v>
      </c>
      <c r="F58" s="121" t="s">
        <v>141</v>
      </c>
      <c r="G58" s="110" t="s">
        <v>345</v>
      </c>
      <c r="H58" s="108" t="s">
        <v>143</v>
      </c>
    </row>
    <row r="59" s="12" customFormat="1" ht="126" customHeight="1" spans="1:8">
      <c r="A59" s="103" t="s">
        <v>160</v>
      </c>
      <c r="B59" s="122" t="s">
        <v>346</v>
      </c>
      <c r="C59" s="110" t="s">
        <v>176</v>
      </c>
      <c r="D59" s="114" t="s">
        <v>347</v>
      </c>
      <c r="E59" s="123">
        <v>12023.23</v>
      </c>
      <c r="F59" s="113" t="s">
        <v>211</v>
      </c>
      <c r="G59" s="94" t="s">
        <v>348</v>
      </c>
      <c r="H59" s="124" t="s">
        <v>349</v>
      </c>
    </row>
    <row r="60" s="5" customFormat="1" ht="208" customHeight="1" spans="1:8">
      <c r="A60" s="60" t="s">
        <v>166</v>
      </c>
      <c r="B60" s="125" t="s">
        <v>350</v>
      </c>
      <c r="C60" s="38" t="s">
        <v>351</v>
      </c>
      <c r="D60" s="38" t="s">
        <v>352</v>
      </c>
      <c r="E60" s="34">
        <v>2500</v>
      </c>
      <c r="F60" s="41" t="s">
        <v>353</v>
      </c>
      <c r="G60" s="38" t="s">
        <v>354</v>
      </c>
      <c r="H60" s="76" t="s">
        <v>355</v>
      </c>
    </row>
    <row r="61" s="5" customFormat="1" ht="119" customHeight="1" spans="1:8">
      <c r="A61" s="103" t="s">
        <v>172</v>
      </c>
      <c r="B61" s="126" t="s">
        <v>356</v>
      </c>
      <c r="C61" s="110" t="s">
        <v>176</v>
      </c>
      <c r="D61" s="110" t="s">
        <v>357</v>
      </c>
      <c r="E61" s="127">
        <v>2379.51</v>
      </c>
      <c r="F61" s="128" t="s">
        <v>358</v>
      </c>
      <c r="G61" s="110" t="s">
        <v>359</v>
      </c>
      <c r="H61" s="112" t="s">
        <v>143</v>
      </c>
    </row>
    <row r="62" s="5" customFormat="1" ht="64" customHeight="1" spans="1:8">
      <c r="A62" s="60" t="s">
        <v>185</v>
      </c>
      <c r="B62" s="68" t="s">
        <v>360</v>
      </c>
      <c r="C62" s="68"/>
      <c r="D62" s="38" t="s">
        <v>361</v>
      </c>
      <c r="E62" s="34">
        <v>50</v>
      </c>
      <c r="F62" s="69"/>
      <c r="G62" s="68"/>
      <c r="H62" s="60"/>
    </row>
    <row r="63" s="4" customFormat="1" ht="45.6" customHeight="1" spans="1:8">
      <c r="A63" s="36">
        <v>1</v>
      </c>
      <c r="B63" s="38" t="s">
        <v>362</v>
      </c>
      <c r="C63" s="38" t="s">
        <v>363</v>
      </c>
      <c r="D63" s="38" t="s">
        <v>364</v>
      </c>
      <c r="E63" s="43">
        <v>10</v>
      </c>
      <c r="F63" s="41" t="s">
        <v>365</v>
      </c>
      <c r="G63" s="38" t="s">
        <v>366</v>
      </c>
      <c r="H63" s="36" t="s">
        <v>367</v>
      </c>
    </row>
    <row r="64" s="4" customFormat="1" ht="74" customHeight="1" spans="1:8">
      <c r="A64" s="36">
        <v>2</v>
      </c>
      <c r="B64" s="38" t="s">
        <v>368</v>
      </c>
      <c r="C64" s="38" t="s">
        <v>369</v>
      </c>
      <c r="D64" s="38" t="s">
        <v>370</v>
      </c>
      <c r="E64" s="43">
        <v>10</v>
      </c>
      <c r="F64" s="41" t="s">
        <v>365</v>
      </c>
      <c r="G64" s="38" t="s">
        <v>371</v>
      </c>
      <c r="H64" s="36" t="s">
        <v>367</v>
      </c>
    </row>
    <row r="65" s="4" customFormat="1" ht="74" customHeight="1" spans="1:8">
      <c r="A65" s="36">
        <v>3</v>
      </c>
      <c r="B65" s="38" t="s">
        <v>372</v>
      </c>
      <c r="C65" s="38" t="s">
        <v>373</v>
      </c>
      <c r="D65" s="38" t="s">
        <v>374</v>
      </c>
      <c r="E65" s="43">
        <v>10</v>
      </c>
      <c r="F65" s="41" t="s">
        <v>365</v>
      </c>
      <c r="G65" s="38" t="s">
        <v>375</v>
      </c>
      <c r="H65" s="36" t="s">
        <v>367</v>
      </c>
    </row>
    <row r="66" s="4" customFormat="1" ht="74" customHeight="1" spans="1:8">
      <c r="A66" s="36">
        <v>4</v>
      </c>
      <c r="B66" s="38" t="s">
        <v>376</v>
      </c>
      <c r="C66" s="38" t="s">
        <v>377</v>
      </c>
      <c r="D66" s="38" t="s">
        <v>378</v>
      </c>
      <c r="E66" s="75">
        <v>20</v>
      </c>
      <c r="F66" s="38" t="s">
        <v>141</v>
      </c>
      <c r="G66" s="38" t="s">
        <v>379</v>
      </c>
      <c r="H66" s="76" t="s">
        <v>143</v>
      </c>
    </row>
    <row r="67" s="4" customFormat="1" ht="74" customHeight="1" spans="1:8">
      <c r="A67" s="60" t="s">
        <v>205</v>
      </c>
      <c r="B67" s="68" t="s">
        <v>380</v>
      </c>
      <c r="C67" s="64" t="s">
        <v>176</v>
      </c>
      <c r="D67" s="38" t="s">
        <v>381</v>
      </c>
      <c r="E67" s="34">
        <v>280</v>
      </c>
      <c r="F67" s="41" t="s">
        <v>382</v>
      </c>
      <c r="G67" s="38" t="s">
        <v>383</v>
      </c>
      <c r="H67" s="36" t="s">
        <v>367</v>
      </c>
    </row>
    <row r="68" s="3" customFormat="1" ht="74" customHeight="1" spans="1:8">
      <c r="A68" s="60" t="s">
        <v>223</v>
      </c>
      <c r="B68" s="68" t="s">
        <v>384</v>
      </c>
      <c r="C68" s="78"/>
      <c r="D68" s="83" t="s">
        <v>385</v>
      </c>
      <c r="E68" s="130">
        <v>660.99</v>
      </c>
      <c r="F68" s="69"/>
      <c r="G68" s="77"/>
      <c r="H68" s="82"/>
    </row>
    <row r="69" s="4" customFormat="1" ht="89" customHeight="1" spans="1:8">
      <c r="A69" s="36">
        <v>1</v>
      </c>
      <c r="B69" s="42" t="s">
        <v>386</v>
      </c>
      <c r="C69" s="38" t="s">
        <v>387</v>
      </c>
      <c r="D69" s="38" t="s">
        <v>388</v>
      </c>
      <c r="E69" s="43">
        <v>5</v>
      </c>
      <c r="F69" s="38" t="s">
        <v>389</v>
      </c>
      <c r="G69" s="38" t="s">
        <v>390</v>
      </c>
      <c r="H69" s="36" t="s">
        <v>137</v>
      </c>
    </row>
    <row r="70" s="9" customFormat="1" ht="89" customHeight="1" spans="1:8">
      <c r="A70" s="36">
        <v>2</v>
      </c>
      <c r="B70" s="64" t="s">
        <v>391</v>
      </c>
      <c r="C70" s="64" t="s">
        <v>176</v>
      </c>
      <c r="D70" s="131" t="s">
        <v>392</v>
      </c>
      <c r="E70" s="52">
        <v>51</v>
      </c>
      <c r="F70" s="132" t="s">
        <v>141</v>
      </c>
      <c r="G70" s="133" t="s">
        <v>393</v>
      </c>
      <c r="H70" s="52" t="s">
        <v>143</v>
      </c>
    </row>
    <row r="71" s="9" customFormat="1" ht="77" customHeight="1" spans="1:8">
      <c r="A71" s="36">
        <v>3</v>
      </c>
      <c r="B71" s="64" t="s">
        <v>394</v>
      </c>
      <c r="C71" s="64" t="s">
        <v>176</v>
      </c>
      <c r="D71" s="131" t="s">
        <v>395</v>
      </c>
      <c r="E71" s="52">
        <v>166.5</v>
      </c>
      <c r="F71" s="132" t="s">
        <v>141</v>
      </c>
      <c r="G71" s="64" t="s">
        <v>396</v>
      </c>
      <c r="H71" s="52" t="s">
        <v>143</v>
      </c>
    </row>
    <row r="72" s="9" customFormat="1" ht="74" customHeight="1" spans="1:8">
      <c r="A72" s="36">
        <v>4</v>
      </c>
      <c r="B72" s="64" t="s">
        <v>397</v>
      </c>
      <c r="C72" s="64" t="s">
        <v>176</v>
      </c>
      <c r="D72" s="131" t="s">
        <v>398</v>
      </c>
      <c r="E72" s="66">
        <v>18.79</v>
      </c>
      <c r="F72" s="132" t="s">
        <v>141</v>
      </c>
      <c r="G72" s="64" t="s">
        <v>399</v>
      </c>
      <c r="H72" s="52" t="s">
        <v>143</v>
      </c>
    </row>
    <row r="73" s="9" customFormat="1" ht="102" customHeight="1" spans="1:8">
      <c r="A73" s="36">
        <v>5</v>
      </c>
      <c r="B73" s="94" t="s">
        <v>400</v>
      </c>
      <c r="C73" s="64" t="s">
        <v>401</v>
      </c>
      <c r="D73" s="131" t="s">
        <v>402</v>
      </c>
      <c r="E73" s="120">
        <v>19.8</v>
      </c>
      <c r="F73" s="132" t="s">
        <v>157</v>
      </c>
      <c r="G73" s="94" t="s">
        <v>403</v>
      </c>
      <c r="H73" s="52" t="s">
        <v>143</v>
      </c>
    </row>
    <row r="74" s="9" customFormat="1" ht="70.05" customHeight="1" spans="1:8">
      <c r="A74" s="36">
        <v>6</v>
      </c>
      <c r="B74" s="38" t="s">
        <v>404</v>
      </c>
      <c r="C74" s="64" t="s">
        <v>176</v>
      </c>
      <c r="D74" s="134" t="s">
        <v>405</v>
      </c>
      <c r="E74" s="43">
        <v>8.7</v>
      </c>
      <c r="F74" s="132" t="s">
        <v>157</v>
      </c>
      <c r="G74" s="135" t="s">
        <v>406</v>
      </c>
      <c r="H74" s="52" t="s">
        <v>143</v>
      </c>
    </row>
    <row r="75" s="9" customFormat="1" ht="70.05" customHeight="1" spans="1:8">
      <c r="A75" s="36">
        <v>7</v>
      </c>
      <c r="B75" s="38" t="s">
        <v>407</v>
      </c>
      <c r="C75" s="64" t="s">
        <v>176</v>
      </c>
      <c r="D75" s="136" t="s">
        <v>408</v>
      </c>
      <c r="E75" s="137">
        <v>91.2</v>
      </c>
      <c r="F75" s="132" t="s">
        <v>157</v>
      </c>
      <c r="G75" s="138" t="s">
        <v>409</v>
      </c>
      <c r="H75" s="52" t="s">
        <v>143</v>
      </c>
    </row>
    <row r="76" s="9" customFormat="1" ht="70.05" customHeight="1" spans="1:8">
      <c r="A76" s="36">
        <v>8</v>
      </c>
      <c r="B76" s="38" t="s">
        <v>410</v>
      </c>
      <c r="C76" s="64" t="s">
        <v>176</v>
      </c>
      <c r="D76" s="139" t="s">
        <v>411</v>
      </c>
      <c r="E76" s="140">
        <v>300</v>
      </c>
      <c r="F76" s="132" t="s">
        <v>157</v>
      </c>
      <c r="G76" s="141" t="s">
        <v>412</v>
      </c>
      <c r="H76" s="52" t="s">
        <v>143</v>
      </c>
    </row>
    <row r="77" s="3" customFormat="1" ht="60" customHeight="1" spans="1:8">
      <c r="A77" s="142" t="s">
        <v>268</v>
      </c>
      <c r="B77" s="143" t="s">
        <v>413</v>
      </c>
      <c r="C77" s="143"/>
      <c r="D77" s="131" t="s">
        <v>414</v>
      </c>
      <c r="E77" s="142">
        <v>130</v>
      </c>
      <c r="F77" s="144"/>
      <c r="G77" s="143"/>
      <c r="H77" s="52"/>
    </row>
    <row r="78" s="9" customFormat="1" ht="66" customHeight="1" spans="1:8">
      <c r="A78" s="36">
        <v>1</v>
      </c>
      <c r="B78" s="64" t="s">
        <v>415</v>
      </c>
      <c r="C78" s="64" t="s">
        <v>176</v>
      </c>
      <c r="D78" s="131" t="s">
        <v>416</v>
      </c>
      <c r="E78" s="52">
        <v>52</v>
      </c>
      <c r="F78" s="132" t="s">
        <v>170</v>
      </c>
      <c r="G78" s="64" t="s">
        <v>417</v>
      </c>
      <c r="H78" s="66" t="s">
        <v>418</v>
      </c>
    </row>
    <row r="79" s="4" customFormat="1" ht="54" customHeight="1" spans="1:8">
      <c r="A79" s="36">
        <v>2</v>
      </c>
      <c r="B79" s="64" t="s">
        <v>419</v>
      </c>
      <c r="C79" s="38" t="s">
        <v>420</v>
      </c>
      <c r="D79" s="131" t="s">
        <v>421</v>
      </c>
      <c r="E79" s="52">
        <v>2</v>
      </c>
      <c r="F79" s="132" t="s">
        <v>422</v>
      </c>
      <c r="G79" s="38" t="s">
        <v>423</v>
      </c>
      <c r="H79" s="36" t="s">
        <v>367</v>
      </c>
    </row>
    <row r="80" s="4" customFormat="1" ht="54" customHeight="1" spans="1:8">
      <c r="A80" s="36">
        <v>3</v>
      </c>
      <c r="B80" s="145" t="s">
        <v>424</v>
      </c>
      <c r="C80" s="145" t="s">
        <v>189</v>
      </c>
      <c r="D80" s="145" t="s">
        <v>425</v>
      </c>
      <c r="E80" s="146">
        <v>26</v>
      </c>
      <c r="F80" s="147" t="s">
        <v>426</v>
      </c>
      <c r="G80" s="145" t="s">
        <v>427</v>
      </c>
      <c r="H80" s="148" t="s">
        <v>159</v>
      </c>
    </row>
    <row r="81" s="4" customFormat="1" ht="58" customHeight="1" spans="1:8">
      <c r="A81" s="36">
        <v>4</v>
      </c>
      <c r="B81" s="145" t="s">
        <v>428</v>
      </c>
      <c r="C81" s="145" t="s">
        <v>429</v>
      </c>
      <c r="D81" s="145" t="s">
        <v>430</v>
      </c>
      <c r="E81" s="146">
        <v>50</v>
      </c>
      <c r="F81" s="147" t="s">
        <v>431</v>
      </c>
      <c r="G81" s="145" t="s">
        <v>432</v>
      </c>
      <c r="H81" s="148" t="s">
        <v>143</v>
      </c>
    </row>
    <row r="82" s="5" customFormat="1" ht="110" customHeight="1" spans="1:8">
      <c r="A82" s="142" t="s">
        <v>280</v>
      </c>
      <c r="B82" s="149" t="s">
        <v>433</v>
      </c>
      <c r="C82" s="150" t="s">
        <v>176</v>
      </c>
      <c r="D82" s="150" t="s">
        <v>434</v>
      </c>
      <c r="E82" s="97">
        <v>2255</v>
      </c>
      <c r="F82" s="62" t="s">
        <v>211</v>
      </c>
      <c r="G82" s="150" t="s">
        <v>435</v>
      </c>
      <c r="H82" s="74" t="s">
        <v>436</v>
      </c>
    </row>
    <row r="83" ht="103" customHeight="1" spans="1:8">
      <c r="A83" s="142" t="s">
        <v>286</v>
      </c>
      <c r="B83" s="149" t="s">
        <v>437</v>
      </c>
      <c r="C83" s="150" t="s">
        <v>438</v>
      </c>
      <c r="D83" s="70" t="s">
        <v>439</v>
      </c>
      <c r="E83" s="97">
        <v>400</v>
      </c>
      <c r="F83" s="62" t="s">
        <v>129</v>
      </c>
      <c r="G83" s="150" t="s">
        <v>440</v>
      </c>
      <c r="H83" s="74" t="s">
        <v>441</v>
      </c>
    </row>
    <row r="84" ht="60" customHeight="1" spans="1:8">
      <c r="A84" s="142" t="s">
        <v>292</v>
      </c>
      <c r="B84" s="151" t="s">
        <v>442</v>
      </c>
      <c r="C84" s="152" t="s">
        <v>443</v>
      </c>
      <c r="D84" s="153" t="s">
        <v>444</v>
      </c>
      <c r="E84" s="154">
        <v>100</v>
      </c>
      <c r="F84" s="155" t="s">
        <v>445</v>
      </c>
      <c r="G84" s="156" t="s">
        <v>446</v>
      </c>
      <c r="H84" s="157" t="s">
        <v>447</v>
      </c>
    </row>
    <row r="85" ht="96" customHeight="1" spans="9:9">
      <c r="I85" s="158"/>
    </row>
    <row r="86" ht="39" customHeight="1" spans="9:9">
      <c r="I86" s="158"/>
    </row>
    <row r="87" ht="20" customHeight="1"/>
    <row r="91" ht="147" customHeight="1"/>
  </sheetData>
  <mergeCells count="3">
    <mergeCell ref="A2:H2"/>
    <mergeCell ref="G3:H3"/>
    <mergeCell ref="J32:J36"/>
  </mergeCells>
  <pageMargins left="0.747916666666667" right="0.707638888888889" top="0.55" bottom="0.55" header="0.313888888888889" footer="0.313888888888889"/>
  <pageSetup paperSize="9" scale="76" fitToWidth="0" fitToHeight="0" orientation="landscape"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4</vt:i4>
      </vt:variant>
    </vt:vector>
  </HeadingPairs>
  <TitlesOfParts>
    <vt:vector size="4" baseType="lpstr">
      <vt:lpstr>StartUp</vt:lpstr>
      <vt:lpstr>附件1-整合资金计划表</vt:lpstr>
      <vt:lpstr>附件2-项目计划表</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2016-07-11T03:13:00Z</dcterms:created>
  <cp:lastPrinted>2018-09-05T14:01:00Z</cp:lastPrinted>
  <dcterms:modified xsi:type="dcterms:W3CDTF">2019-02-26T01:01:18Z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